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3.2b - SO 302 Oprav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'D.1.3.2b - SO 302 Oprava ...'!$C$88:$K$298</definedName>
    <definedName name="_xlnm.Print_Area" localSheetId="1">'D.1.3.2b - SO 302 Oprava ...'!$C$4:$J$39,'D.1.3.2b - SO 302 Oprava ...'!$C$45:$J$70,'D.1.3.2b - SO 302 Oprava ...'!$C$76:$K$298</definedName>
    <definedName name="_xlnm.Print_Titles" localSheetId="1">'D.1.3.2b - SO 302 Oprava 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4"/>
  <c r="BH134"/>
  <c r="BG134"/>
  <c r="BF134"/>
  <c r="T134"/>
  <c r="R134"/>
  <c r="P134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1"/>
  <c r="BH101"/>
  <c r="BG101"/>
  <c r="BF101"/>
  <c r="T101"/>
  <c r="R101"/>
  <c r="P101"/>
  <c r="BI98"/>
  <c r="BH98"/>
  <c r="BG98"/>
  <c r="BF98"/>
  <c r="T98"/>
  <c r="R98"/>
  <c r="P98"/>
  <c r="BI92"/>
  <c r="BH92"/>
  <c r="BG92"/>
  <c r="BF92"/>
  <c r="T92"/>
  <c r="R92"/>
  <c r="R91"/>
  <c r="P92"/>
  <c r="J86"/>
  <c r="J85"/>
  <c r="F83"/>
  <c r="E81"/>
  <c r="J55"/>
  <c r="J54"/>
  <c r="F52"/>
  <c r="E50"/>
  <c r="J18"/>
  <c r="E18"/>
  <c r="F55"/>
  <c r="J17"/>
  <c r="J15"/>
  <c r="E15"/>
  <c r="F85"/>
  <c r="J14"/>
  <c r="J12"/>
  <c r="J83"/>
  <c r="E7"/>
  <c r="E48"/>
  <c i="1" r="L50"/>
  <c r="AM50"/>
  <c r="AM49"/>
  <c r="L49"/>
  <c r="AM47"/>
  <c r="L47"/>
  <c r="L45"/>
  <c r="L44"/>
  <c i="2" r="J194"/>
  <c r="J208"/>
  <c r="J291"/>
  <c r="J264"/>
  <c r="J185"/>
  <c r="J227"/>
  <c r="J160"/>
  <c r="BK202"/>
  <c r="BK154"/>
  <c r="J276"/>
  <c r="BK165"/>
  <c r="BK254"/>
  <c r="BK168"/>
  <c r="J182"/>
  <c r="BK185"/>
  <c i="1" r="AS54"/>
  <c i="2" r="J197"/>
  <c r="J106"/>
  <c r="J176"/>
  <c r="BK148"/>
  <c r="J285"/>
  <c r="J268"/>
  <c r="BK230"/>
  <c r="BK270"/>
  <c r="J248"/>
  <c r="BK117"/>
  <c r="BK223"/>
  <c r="BK145"/>
  <c r="BK288"/>
  <c r="BK266"/>
  <c r="J238"/>
  <c r="J165"/>
  <c r="BK295"/>
  <c r="BK215"/>
  <c r="J151"/>
  <c r="BK285"/>
  <c r="J223"/>
  <c r="J114"/>
  <c r="J259"/>
  <c r="BK192"/>
  <c r="BK208"/>
  <c r="BK259"/>
  <c r="J148"/>
  <c r="BK273"/>
  <c r="BK253"/>
  <c r="BK108"/>
  <c r="J98"/>
  <c r="J192"/>
  <c r="J266"/>
  <c r="J157"/>
  <c r="BK262"/>
  <c r="J168"/>
  <c r="BK233"/>
  <c r="J262"/>
  <c r="BK176"/>
  <c r="J297"/>
  <c r="BK173"/>
  <c r="J108"/>
  <c r="BK248"/>
  <c r="J215"/>
  <c r="BK111"/>
  <c r="BK276"/>
  <c r="J250"/>
  <c r="BK182"/>
  <c r="BK264"/>
  <c r="BK199"/>
  <c r="BK92"/>
  <c r="BK219"/>
  <c r="J120"/>
  <c r="BK250"/>
  <c r="J134"/>
  <c r="J179"/>
  <c r="J295"/>
  <c r="BK101"/>
  <c r="BK179"/>
  <c r="J154"/>
  <c r="J288"/>
  <c r="J270"/>
  <c r="J205"/>
  <c r="BK242"/>
  <c r="BK114"/>
  <c r="J242"/>
  <c r="BK157"/>
  <c r="BK280"/>
  <c r="BK257"/>
  <c r="BK205"/>
  <c r="J117"/>
  <c r="BK123"/>
  <c r="J92"/>
  <c r="J173"/>
  <c r="J257"/>
  <c r="BK106"/>
  <c r="BK151"/>
  <c r="BK245"/>
  <c r="J123"/>
  <c r="J282"/>
  <c r="J254"/>
  <c r="J145"/>
  <c r="J202"/>
  <c r="J230"/>
  <c r="BK160"/>
  <c r="BK120"/>
  <c r="BK227"/>
  <c r="BK134"/>
  <c r="J280"/>
  <c r="J219"/>
  <c r="J273"/>
  <c r="J245"/>
  <c r="BK297"/>
  <c r="BK194"/>
  <c r="J111"/>
  <c r="BK268"/>
  <c r="BK197"/>
  <c r="BK282"/>
  <c r="BK291"/>
  <c r="J199"/>
  <c r="J253"/>
  <c r="BK238"/>
  <c r="BK98"/>
  <c r="J233"/>
  <c r="J101"/>
  <c l="1" r="T91"/>
  <c r="P91"/>
  <c r="T226"/>
  <c r="BK241"/>
  <c r="J241"/>
  <c r="J67"/>
  <c r="BK279"/>
  <c r="J279"/>
  <c r="J68"/>
  <c r="BK226"/>
  <c r="J226"/>
  <c r="J66"/>
  <c r="P279"/>
  <c r="P226"/>
  <c r="P241"/>
  <c r="P294"/>
  <c r="R279"/>
  <c r="BK294"/>
  <c r="J294"/>
  <c r="J69"/>
  <c r="R226"/>
  <c r="T279"/>
  <c r="R241"/>
  <c r="T241"/>
  <c r="R294"/>
  <c r="T294"/>
  <c r="F86"/>
  <c r="BE134"/>
  <c r="J52"/>
  <c r="BE151"/>
  <c r="E79"/>
  <c r="BE165"/>
  <c r="BE185"/>
  <c r="BE205"/>
  <c r="BE233"/>
  <c r="BE295"/>
  <c r="BE92"/>
  <c r="BE208"/>
  <c r="BE245"/>
  <c r="BE253"/>
  <c r="BE257"/>
  <c r="BE264"/>
  <c r="BE276"/>
  <c r="BE280"/>
  <c r="BE282"/>
  <c r="BE285"/>
  <c r="BK214"/>
  <c r="J214"/>
  <c r="J63"/>
  <c r="F54"/>
  <c r="BE108"/>
  <c r="BE117"/>
  <c r="BE192"/>
  <c r="BE199"/>
  <c r="BE215"/>
  <c r="BE227"/>
  <c r="BE230"/>
  <c r="BE248"/>
  <c r="BE250"/>
  <c r="BK218"/>
  <c r="J218"/>
  <c r="J64"/>
  <c r="BE148"/>
  <c r="BE154"/>
  <c r="BE106"/>
  <c r="BE120"/>
  <c r="BE157"/>
  <c r="BE173"/>
  <c r="BE202"/>
  <c r="BE268"/>
  <c r="BE297"/>
  <c r="BK207"/>
  <c r="J207"/>
  <c r="J62"/>
  <c r="BE98"/>
  <c r="BE101"/>
  <c r="BE111"/>
  <c r="BE179"/>
  <c r="BE219"/>
  <c r="BE223"/>
  <c r="BE254"/>
  <c r="BE259"/>
  <c r="BE266"/>
  <c r="BE270"/>
  <c r="BE273"/>
  <c r="BE114"/>
  <c r="BE145"/>
  <c r="BE160"/>
  <c r="BE176"/>
  <c r="BE194"/>
  <c r="BE197"/>
  <c r="BE291"/>
  <c r="BE168"/>
  <c r="BE182"/>
  <c r="BE238"/>
  <c r="BE242"/>
  <c r="BE262"/>
  <c r="BE288"/>
  <c r="BE123"/>
  <c r="BK91"/>
  <c r="BK90"/>
  <c r="BK89"/>
  <c r="J89"/>
  <c r="BK222"/>
  <c r="J222"/>
  <c r="J65"/>
  <c r="F34"/>
  <c i="1" r="BA55"/>
  <c r="BA54"/>
  <c r="AW54"/>
  <c r="AK30"/>
  <c i="2" r="J34"/>
  <c i="1" r="AW55"/>
  <c i="2" r="F36"/>
  <c i="1" r="BC55"/>
  <c r="BC54"/>
  <c r="W32"/>
  <c i="2" r="F35"/>
  <c i="1" r="BB55"/>
  <c r="BB54"/>
  <c r="AX54"/>
  <c i="2" r="F37"/>
  <c i="1" r="BD55"/>
  <c r="BD54"/>
  <c r="W33"/>
  <c i="2" r="J30"/>
  <c i="1" r="AG55"/>
  <c i="2" l="1" r="P90"/>
  <c r="P89"/>
  <c i="1" r="AU55"/>
  <c i="2" r="R90"/>
  <c r="R89"/>
  <c r="T90"/>
  <c r="T89"/>
  <c r="J90"/>
  <c r="J60"/>
  <c r="J91"/>
  <c r="J61"/>
  <c r="J59"/>
  <c i="1" r="AU54"/>
  <c r="AG54"/>
  <c i="2" r="F33"/>
  <c i="1" r="AZ55"/>
  <c r="AZ54"/>
  <c r="AV54"/>
  <c r="AK29"/>
  <c r="AY54"/>
  <c r="W31"/>
  <c r="W30"/>
  <c i="2" r="J33"/>
  <c i="1" r="AV55"/>
  <c r="AT55"/>
  <c i="2" l="1" r="J39"/>
  <c i="1" r="AN55"/>
  <c r="AT54"/>
  <c r="W29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<sst xmlns="http://schemas.openxmlformats.org/spreadsheetml/2006/main">
  <si>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</si>
  <si>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</si>
  <si>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</si>
  <si>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</si>
  <si>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</si>
  <si>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{c097479d-5fb5-42ac-9228-e926bf1b9d5c}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</si>
  <si>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</si>
  <si>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</si>
  <si>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</si>
  <si>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</si>
  <si>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</si>
  <si>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</si>
  <si>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</si>
  <si>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</si>
  <si>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</si>
  <si>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</si>
  <si>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</si>
  <si>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III/2033 Vochov průtah</t>
  </si>
  <si>
    <t>KSO:</t>
  </si>
  <si>
    <t/>
  </si>
  <si>
    <t>CC-CZ:</t>
  </si>
  <si>
    <t>Místo:</t>
  </si>
  <si>
    <t>Vochov</t>
  </si>
  <si>
    <t>Datum:</t>
  </si>
  <si>
    <t>6. 4. 2020</t>
  </si>
  <si>
    <t>Zadavatel:</t>
  </si>
  <si>
    <t>IČ:</t>
  </si>
  <si>
    <t>Obec Vochov, 330 23 Vochov č.p. 46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</si>
  <si>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</si>
  <si>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</si>
  <si>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</si>
  <si>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</si>
  <si>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</si>
  <si>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</si>
  <si>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</si>
  <si>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</si>
  <si>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</si>
  <si>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</si>
  <si>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</si>
  <si>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</si>
  <si>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</si>
  <si>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</si>
  <si>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</si>
  <si>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</si>
  <si>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</si>
  <si>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</si>
  <si>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</si>
  <si>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</si>
  <si>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</si>
  <si>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</si>
  <si>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</si>
  <si>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</si>
  <si>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</si>
  <si>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</si>
  <si>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</si>
  <si>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</si>
  <si>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</si>
  <si>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</si>
  <si>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</si>
  <si>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</si>
  <si>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</si>
  <si>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</si>
  <si>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</si>
  <si>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</si>
  <si>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</si>
  <si>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</si>
  <si>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</si>
  <si>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</si>
  <si>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</si>
  <si>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</si>
  <si>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</si>
  <si>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</si>
  <si>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</si>
  <si>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</si>
  <si>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</si>
  <si>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</si>
  <si>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D.1.3.2b</t>
  </si>
  <si>
    <t>SO 302 Oprava přípojek dešťové kanalizace - II. etapa</t>
  </si>
  <si>
    <t>STA</t>
  </si>
  <si>
    <t>1</t>
  </si>
  <si>
    <t>{34110762-f07c-49d9-aaae-ca7bc5f34c77}</t>
  </si>
  <si>
    <t>2</t>
  </si>
  <si>
    <t>KRYCÍ LIST SOUPISU PRACÍ</t>
  </si>
  <si>
    <t>Objekt:</t>
  </si>
  <si>
    <t>D.1.3.2b - SO 302 Oprava přípojek dešťové kanalizace - II. etapa</t>
  </si>
  <si>
    <t>Petr Königsmark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</si>
  <si>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</si>
  <si>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</si>
  <si>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</si>
  <si>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</si>
  <si>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</si>
  <si>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</si>
  <si>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</si>
  <si>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</si>
  <si>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</si>
  <si>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</si>
  <si>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</si>
  <si>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</si>
  <si>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</si>
  <si>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</si>
  <si>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</si>
  <si>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</si>
  <si>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</si>
  <si>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</si>
  <si>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</si>
  <si>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</si>
  <si>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</si>
  <si>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</si>
  <si>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</si>
  <si>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</si>
  <si>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</si>
  <si>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</si>
  <si>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</si>
  <si>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</si>
  <si>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</si>
  <si>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</si>
  <si>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</si>
  <si>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</si>
  <si>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</si>
  <si>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</si>
  <si>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m2</t>
  </si>
  <si>
    <t>CS ÚRS 2026 01</t>
  </si>
  <si>
    <t>4</t>
  </si>
  <si>
    <t>1208385626</t>
  </si>
  <si>
    <t>Online PSC</t>
  </si>
  <si>
    <t>https://podminky.urs.cz/item/CS_URS_2026_01/113107022</t>
  </si>
  <si>
    <t>VV</t>
  </si>
  <si>
    <t>2,24*1,4 "beton"</t>
  </si>
  <si>
    <t>28,37 "zámk. dl. chodník"</t>
  </si>
  <si>
    <t>27,68 "asf. chodník"</t>
  </si>
  <si>
    <t>Součet</t>
  </si>
  <si>
    <t>113107030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</si>
  <si>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</si>
  <si>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-1145305310</t>
  </si>
  <si>
    <t>https://podminky.urs.cz/item/CS_URS_2026_01/113107030</t>
  </si>
  <si>
    <t>2,24*1,4</t>
  </si>
  <si>
    <t>3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</si>
  <si>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</si>
  <si>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</si>
  <si>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629516796</t>
  </si>
  <si>
    <t>https://podminky.urs.cz/item/CS_URS_2026_01/113107225</t>
  </si>
  <si>
    <t>3,57 "kamenná dlažba SÚS"</t>
  </si>
  <si>
    <t>100,3 "asf. SÚS"</t>
  </si>
  <si>
    <t>115101201R</t>
  </si>
  <si>
    <t>Čerpání vody z výkopu a převedení dešťových vod od stávajících objektů vč. dodání dočasného obtokového potrubí a souvisejících zemních prací</t>
  </si>
  <si>
    <t>soubor</t>
  </si>
  <si>
    <t>1186108905</t>
  </si>
  <si>
    <t>5</t>
  </si>
  <si>
    <t>115101301</t>
  </si>
  <si>
    <t>Pohotovost záložní čerpací soupravy pro dopravní výšku do 10 m s uvažovaným průměrným přítokem do 500 l/min</t>
  </si>
  <si>
    <t>den</t>
  </si>
  <si>
    <t>-1418057512</t>
  </si>
  <si>
    <t>https://podminky.urs.cz/item/CS_URS_2026_01/115101301</t>
  </si>
  <si>
    <t>10*1</t>
  </si>
  <si>
    <t>6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</si>
  <si>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</si>
  <si>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</si>
  <si>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m</t>
  </si>
  <si>
    <t>-1396543416</t>
  </si>
  <si>
    <t>https://podminky.urs.cz/item/CS_URS_2026_01/119001401</t>
  </si>
  <si>
    <t>14</t>
  </si>
  <si>
    <t>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</si>
  <si>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</si>
  <si>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</si>
  <si>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-440542266</t>
  </si>
  <si>
    <t>https://podminky.urs.cz/item/CS_URS_2026_01/119001405</t>
  </si>
  <si>
    <t>8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</si>
  <si>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</si>
  <si>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</si>
  <si>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2141152813</t>
  </si>
  <si>
    <t>https://podminky.urs.cz/item/CS_URS_2026_01/119001421</t>
  </si>
  <si>
    <t>26*1</t>
  </si>
  <si>
    <t>9</t>
  </si>
  <si>
    <t>121112003</t>
  </si>
  <si>
    <t>Sejmutí ornice ručně při souvislé ploše, tl. vrstvy do 200 mm</t>
  </si>
  <si>
    <t>1420387907</t>
  </si>
  <si>
    <t>https://podminky.urs.cz/item/CS_URS_2026_01/121112003</t>
  </si>
  <si>
    <t>6,1</t>
  </si>
  <si>
    <t>10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</si>
  <si>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</si>
  <si>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</si>
  <si>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</si>
  <si>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247038960</t>
  </si>
  <si>
    <t>https://podminky.urs.cz/item/CS_URS_2026_01/132254204</t>
  </si>
  <si>
    <t>340,49</t>
  </si>
  <si>
    <t>-6,1*0,1 "zeleň"</t>
  </si>
  <si>
    <t>-28,37*0,25 "zámk. dlažba"</t>
  </si>
  <si>
    <t>-3,57*0,61 "dl. SÚS"</t>
  </si>
  <si>
    <t>-100,3*0,54 "asf. SÚS"</t>
  </si>
  <si>
    <t>-27,68*0,31 "asf. chodník"</t>
  </si>
  <si>
    <t>-2,24*0,3 "beton"</t>
  </si>
  <si>
    <t>Mezisoučet</t>
  </si>
  <si>
    <t>267,194*0,6 "60% tř. I., skupiny 3"</t>
  </si>
  <si>
    <t>11</t>
  </si>
  <si>
    <t>132354204</t>
  </si>
  <si>
    <t>Hloubení zapažených rýh šířky přes 800 do 2 000 mm strojně s urovnáním dna do předepsaného profilu a spádu v hornině třídy těžitelnosti II skupiny 4 přes 100 do 500 m3</t>
  </si>
  <si>
    <t>1395192271</t>
  </si>
  <si>
    <t>https://podminky.urs.cz/item/CS_URS_2026_01/132354204</t>
  </si>
  <si>
    <t>267,194*0,4 "40% tř. II., skupiny 4"</t>
  </si>
  <si>
    <t>151101101</t>
  </si>
  <si>
    <t>Zřízení pažení a rozepření stěn rýh pro podzemní vedení příložné pro jakoukoliv mezerovitost, hloubky do 2 m</t>
  </si>
  <si>
    <t>1506737556</t>
  </si>
  <si>
    <t>https://podminky.urs.cz/item/CS_URS_2026_01/151101101</t>
  </si>
  <si>
    <t>249,29</t>
  </si>
  <si>
    <t>13</t>
  </si>
  <si>
    <t>151101102</t>
  </si>
  <si>
    <t>Zřízení pažení a rozepření stěn rýh pro podzemní vedení příložné pro jakoukoliv mezerovitost, hloubky přes 2 do 4 m</t>
  </si>
  <si>
    <t>-2102920682</t>
  </si>
  <si>
    <t>https://podminky.urs.cz/item/CS_URS_2026_01/151101102</t>
  </si>
  <si>
    <t>431,69</t>
  </si>
  <si>
    <t>151101111</t>
  </si>
  <si>
    <t>Odstranění pažení a rozepření stěn rýh pro podzemní vedení s uložením materiálu na vzdálenost do 3 m od kraje výkopu příložné, hloubky do 2 m</t>
  </si>
  <si>
    <t>1136774725</t>
  </si>
  <si>
    <t>https://podminky.urs.cz/item/CS_URS_2026_01/151101111</t>
  </si>
  <si>
    <t>15</t>
  </si>
  <si>
    <t>151101112</t>
  </si>
  <si>
    <t>Odstranění pažení a rozepření stěn rýh pro podzemní vedení s uložením materiálu na vzdálenost do 3 m od kraje výkopu příložné, hloubky přes 2 do 4 m</t>
  </si>
  <si>
    <t>1620978375</t>
  </si>
  <si>
    <t>https://podminky.urs.cz/item/CS_URS_2026_01/151101112</t>
  </si>
  <si>
    <t>16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</si>
  <si>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</si>
  <si>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</si>
  <si>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-18657141</t>
  </si>
  <si>
    <t>https://podminky.urs.cz/item/CS_URS_2026_01/162211311</t>
  </si>
  <si>
    <t>6,1*0,1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</si>
  <si>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</si>
  <si>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</si>
  <si>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</si>
  <si>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2042475225</t>
  </si>
  <si>
    <t>https://podminky.urs.cz/item/CS_URS_2026_01/162751117</t>
  </si>
  <si>
    <t>160,316+106,878-73,818</t>
  </si>
  <si>
    <t>193,376*0,6 "60% tř. I., skupiny 3"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</si>
  <si>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</si>
  <si>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</si>
  <si>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</si>
  <si>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-1587455502</t>
  </si>
  <si>
    <t>https://podminky.urs.cz/item/CS_URS_2026_01/162751119</t>
  </si>
  <si>
    <t>116,026*14</t>
  </si>
  <si>
    <t>19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</si>
  <si>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</si>
  <si>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</si>
  <si>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722217237</t>
  </si>
  <si>
    <t>https://podminky.urs.cz/item/CS_URS_2026_01/162751137</t>
  </si>
  <si>
    <t>193,376*0,4 "40% tř. II., skupiny 4"</t>
  </si>
  <si>
    <t>20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</si>
  <si>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</si>
  <si>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</si>
  <si>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2034452237</t>
  </si>
  <si>
    <t>https://podminky.urs.cz/item/CS_URS_2026_01/162751139</t>
  </si>
  <si>
    <t>77,35*14</t>
  </si>
  <si>
    <t>167111101</t>
  </si>
  <si>
    <t>Nakládání, skládání a překládání neulehlého výkopku nebo sypaniny ručně nakládání, z hornin třídy těžitelnosti I, skupiny 1 až 3</t>
  </si>
  <si>
    <t>377865378</t>
  </si>
  <si>
    <t>https://podminky.urs.cz/item/CS_URS_2026_01/167111101</t>
  </si>
  <si>
    <t>22</t>
  </si>
  <si>
    <t>171201201</t>
  </si>
  <si>
    <t>Uložení sypaniny na skládky nebo meziskládky bez hutnění s upravením uložené sypaniny do předepsaného tvaru</t>
  </si>
  <si>
    <t>-1855862316</t>
  </si>
  <si>
    <t>https://podminky.urs.cz/item/CS_URS_2026_01/171201201</t>
  </si>
  <si>
    <t>193,376</t>
  </si>
  <si>
    <t>23</t>
  </si>
  <si>
    <t>171201221</t>
  </si>
  <si>
    <t>Poplatek za uložení zeminy a kamení na skládce (skládkovné) zatříděné do Katalogu odpadů pod kódem 17 05 04</t>
  </si>
  <si>
    <t>t</t>
  </si>
  <si>
    <t>-1359553266</t>
  </si>
  <si>
    <t>https://podminky.urs.cz/item/CS_URS_2026_01/171201221</t>
  </si>
  <si>
    <t>193,376*1,8</t>
  </si>
  <si>
    <t>24</t>
  </si>
  <si>
    <t>174151101</t>
  </si>
  <si>
    <t>Zásyp sypaninou z jakékoliv horniny strojně s uložením výkopku ve vrstvách se zhutněním jam, šachet, rýh nebo kolem objektů v těchto vykopávkách</t>
  </si>
  <si>
    <t>1683432121</t>
  </si>
  <si>
    <t>https://podminky.urs.cz/item/CS_URS_2026_01/174151101</t>
  </si>
  <si>
    <t>160,316+106,878</t>
  </si>
  <si>
    <t>-25,239 "pískové lože"</t>
  </si>
  <si>
    <t>-75,717 "obsyp"</t>
  </si>
  <si>
    <t>-92,42 "zásyp štěrkodrtí v SÚS - výměna zeminy"</t>
  </si>
  <si>
    <t>25</t>
  </si>
  <si>
    <t>M</t>
  </si>
  <si>
    <t>58344171</t>
  </si>
  <si>
    <t>štěrkodrť frakce 0/32</t>
  </si>
  <si>
    <t>497851604</t>
  </si>
  <si>
    <t>1,89*92,42 "zásyp štěrkodrtí v SÚS - výměna zeminy"</t>
  </si>
  <si>
    <t>26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</si>
  <si>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</si>
  <si>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</si>
  <si>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-949999065</t>
  </si>
  <si>
    <t>https://podminky.urs.cz/item/CS_URS_2026_01/175151101</t>
  </si>
  <si>
    <t>0,45*1*168,26</t>
  </si>
  <si>
    <t>27</t>
  </si>
  <si>
    <t>58343872</t>
  </si>
  <si>
    <t>kamenivo drcené hrubé frakce 8/16</t>
  </si>
  <si>
    <t>790428505</t>
  </si>
  <si>
    <t>75,717*1,89</t>
  </si>
  <si>
    <t>28</t>
  </si>
  <si>
    <t>181311103</t>
  </si>
  <si>
    <t>Rozprostření a urovnání ornice v rovině nebo ve svahu sklonu do 1:5 ručně při souvislé ploše, tl. vrstvy do 200 mm</t>
  </si>
  <si>
    <t>-813585674</t>
  </si>
  <si>
    <t>https://podminky.urs.cz/item/CS_URS_2026_01/181311103</t>
  </si>
  <si>
    <t>29</t>
  </si>
  <si>
    <t>181411131</t>
  </si>
  <si>
    <t>Založení trávníku na půdě předem připravené plochy do 1000 m2 výsevem včetně utažení parkového v rovině nebo na svahu do 1:5</t>
  </si>
  <si>
    <t>-1744788996</t>
  </si>
  <si>
    <t>https://podminky.urs.cz/item/CS_URS_2026_01/181411131</t>
  </si>
  <si>
    <t>30</t>
  </si>
  <si>
    <t>00572410</t>
  </si>
  <si>
    <t>osivo směs travní parková</t>
  </si>
  <si>
    <t>kg</t>
  </si>
  <si>
    <t>720105425</t>
  </si>
  <si>
    <t>6,1*0,025*1,03</t>
  </si>
  <si>
    <t>Zemní práce - hloubené vykopávky</t>
  </si>
  <si>
    <t>31</t>
  </si>
  <si>
    <t>139001101</t>
  </si>
  <si>
    <t>Příplatek k cenám hloubených vykopávek za ztížení vykopávky v blízkosti podzemního vedení nebo výbušnin pro jakoukoliv třídu horniny</t>
  </si>
  <si>
    <t>-1346691109</t>
  </si>
  <si>
    <t>https://podminky.urs.cz/item/CS_URS_2026_01/139001101</t>
  </si>
  <si>
    <t>26*(1,1*1,6*1) "kabel"</t>
  </si>
  <si>
    <t>14*(1,1*1,6*1) "plyn"</t>
  </si>
  <si>
    <t>14*(1,2*1,7*1) "vodovod"</t>
  </si>
  <si>
    <t>Zakládání</t>
  </si>
  <si>
    <t>32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</si>
  <si>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</si>
  <si>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</si>
  <si>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-636878960</t>
  </si>
  <si>
    <t>https://podminky.urs.cz/item/CS_URS_2026_01/212751103</t>
  </si>
  <si>
    <t>168,26</t>
  </si>
  <si>
    <t>Svislé a kompletní konstrukce</t>
  </si>
  <si>
    <t>33</t>
  </si>
  <si>
    <t>359901211</t>
  </si>
  <si>
    <t>Monitoring stok (kamerový systém) jakékoli výšky nová kanalizace</t>
  </si>
  <si>
    <t>1998812528</t>
  </si>
  <si>
    <t>https://podminky.urs.cz/item/CS_URS_2026_01/359901211</t>
  </si>
  <si>
    <t>Vodorovné konstrukce</t>
  </si>
  <si>
    <t>34</t>
  </si>
  <si>
    <t>451572111</t>
  </si>
  <si>
    <t>Lože pod potrubí, stoky a drobné objekty v otevřeném výkopu z kameniva drobného těženého 0 až 4 mm</t>
  </si>
  <si>
    <t>238286465</t>
  </si>
  <si>
    <t>https://podminky.urs.cz/item/CS_URS_2026_01/451572111</t>
  </si>
  <si>
    <t>0,15*1*(168,26)</t>
  </si>
  <si>
    <t>Komunikace pozemní</t>
  </si>
  <si>
    <t>35</t>
  </si>
  <si>
    <t>564841113</t>
  </si>
  <si>
    <t>Podklad ze štěrkodrti ŠD s rozprostřením a zhutněním plochy přes 100 m2, po zhutnění tl. 140 mm</t>
  </si>
  <si>
    <t>2109084516</t>
  </si>
  <si>
    <t>https://podminky.urs.cz/item/CS_URS_2026_01/564841113</t>
  </si>
  <si>
    <t>3*100,3 "asf. SÚS"</t>
  </si>
  <si>
    <t>36</t>
  </si>
  <si>
    <t>564851111</t>
  </si>
  <si>
    <t>Podklad ze štěrkodrti ŠD s rozprostřením a zhutněním plochy přes 100 m2, po zhutnění tl. 150 mm</t>
  </si>
  <si>
    <t>-863658858</t>
  </si>
  <si>
    <t>https://podminky.urs.cz/item/CS_URS_2026_01/564851111</t>
  </si>
  <si>
    <t>2*3,57 "kamenná dlažba SÚS"</t>
  </si>
  <si>
    <t>37</t>
  </si>
  <si>
    <t>564861111</t>
  </si>
  <si>
    <t>Podklad ze štěrkodrti ŠD s rozprostřením a zhutněním plochy přes 100 m2, po zhutnění tl. 200 mm</t>
  </si>
  <si>
    <t>-355467923</t>
  </si>
  <si>
    <t>https://podminky.urs.cz/item/CS_URS_2026_01/564861111</t>
  </si>
  <si>
    <t>1*(27,68+28,37) "chodníky v SÚS"</t>
  </si>
  <si>
    <t>1*2,24 "beton"</t>
  </si>
  <si>
    <t>38</t>
  </si>
  <si>
    <t>564861112</t>
  </si>
  <si>
    <t>Podklad ze štěrkodrti ŠD s rozprostřením a zhutněním plochy přes 100 m2, po zhutnění tl. 210 mm</t>
  </si>
  <si>
    <t>-1620370891</t>
  </si>
  <si>
    <t>https://podminky.urs.cz/item/CS_URS_2026_01/564861112</t>
  </si>
  <si>
    <t>3,57 "dlažba SÚS"</t>
  </si>
  <si>
    <t>Trubní vedení</t>
  </si>
  <si>
    <t>39</t>
  </si>
  <si>
    <t>810351811</t>
  </si>
  <si>
    <t>Bourání stávajícího potrubí z betonu v otevřeném výkopu DN do 200</t>
  </si>
  <si>
    <t>1980670218</t>
  </si>
  <si>
    <t>https://podminky.urs.cz/item/CS_URS_2026_01/810351811</t>
  </si>
  <si>
    <t>40</t>
  </si>
  <si>
    <t>871313121</t>
  </si>
  <si>
    <t>Montáž kanalizačního potrubí z tvrdého PVC-U hladkého plnostěnného tuhost SN 8 DN 160</t>
  </si>
  <si>
    <t>1483622319</t>
  </si>
  <si>
    <t>https://podminky.urs.cz/item/CS_URS_2026_01/871313121</t>
  </si>
  <si>
    <t>168,26+26,07</t>
  </si>
  <si>
    <t>41</t>
  </si>
  <si>
    <t>28611164</t>
  </si>
  <si>
    <t>trubka kanalizační PVC-U plnostěnná jednovrstvá DN 160x1000mm SN8</t>
  </si>
  <si>
    <t>-899835590</t>
  </si>
  <si>
    <t>194,33*1,03 'Přepočtené koeficientem množství</t>
  </si>
  <si>
    <t>42</t>
  </si>
  <si>
    <t>721249115</t>
  </si>
  <si>
    <t>Lapače střešních splavenin montáž lapačů střešních splavenin ostatních typů polypropylenových DN 110</t>
  </si>
  <si>
    <t>kus</t>
  </si>
  <si>
    <t>1068440277</t>
  </si>
  <si>
    <t>https://podminky.urs.cz/item/CS_URS_2026_01/721249115</t>
  </si>
  <si>
    <t>43</t>
  </si>
  <si>
    <t>56231163</t>
  </si>
  <si>
    <t>lapač střešních splavenin se zápachovou klapkou a lapacím košem DN 125/110</t>
  </si>
  <si>
    <t>1122978234</t>
  </si>
  <si>
    <t>44</t>
  </si>
  <si>
    <t>877310330</t>
  </si>
  <si>
    <t>Montáž tvarovek na kanalizačním plastovém potrubí z PP nebo PVC-U hladkého plnostěnného spojek nebo redukcí DN 150</t>
  </si>
  <si>
    <t>800225922</t>
  </si>
  <si>
    <t>https://podminky.urs.cz/item/CS_URS_2026_01/877310330</t>
  </si>
  <si>
    <t>45</t>
  </si>
  <si>
    <t>28611528</t>
  </si>
  <si>
    <t>přechod kanalizační KG kamenina-plast DN 160</t>
  </si>
  <si>
    <t>1465954740</t>
  </si>
  <si>
    <t>46</t>
  </si>
  <si>
    <t>877315211</t>
  </si>
  <si>
    <t>Montáž tvarovek na kanalizačním plastovém potrubí z PP nebo PVC-U hladkého plnostěnného kolen, víček nebo hrdlových uzávěrů DN 150</t>
  </si>
  <si>
    <t>-197804507</t>
  </si>
  <si>
    <t>https://podminky.urs.cz/item/CS_URS_2026_01/877315211</t>
  </si>
  <si>
    <t>21*3+5*1+2</t>
  </si>
  <si>
    <t>47</t>
  </si>
  <si>
    <t>28611361</t>
  </si>
  <si>
    <t>koleno kanalizační PVC KG 160x45°</t>
  </si>
  <si>
    <t>104304300</t>
  </si>
  <si>
    <t>21*3+5*1</t>
  </si>
  <si>
    <t>48</t>
  </si>
  <si>
    <t>28611722</t>
  </si>
  <si>
    <t>víčko kanalizace plastové KG DN 160</t>
  </si>
  <si>
    <t>-1923215122</t>
  </si>
  <si>
    <t>2*1</t>
  </si>
  <si>
    <t>49</t>
  </si>
  <si>
    <t>877395123R</t>
  </si>
  <si>
    <t>Montáž navrtávací sedlové odbočky 90° PVC DN 500/150</t>
  </si>
  <si>
    <t>1700786810</t>
  </si>
  <si>
    <t>1*1</t>
  </si>
  <si>
    <t>50</t>
  </si>
  <si>
    <t>28617409R</t>
  </si>
  <si>
    <t>odbočka sedlová kanalizace PVC DN 500/150</t>
  </si>
  <si>
    <t>126106234</t>
  </si>
  <si>
    <t>51</t>
  </si>
  <si>
    <t>892351111</t>
  </si>
  <si>
    <t>Tlakové zkoušky vodou na potrubí DN 150 nebo 200</t>
  </si>
  <si>
    <t>-1341479582</t>
  </si>
  <si>
    <t>https://podminky.urs.cz/item/CS_URS_2026_01/892351111</t>
  </si>
  <si>
    <t>52</t>
  </si>
  <si>
    <t>721242803</t>
  </si>
  <si>
    <t>Demontáž lapačů střešních splavenin DN 110</t>
  </si>
  <si>
    <t>-1458630993</t>
  </si>
  <si>
    <t>https://podminky.urs.cz/item/CS_URS_2026_01/721242803</t>
  </si>
  <si>
    <t>53</t>
  </si>
  <si>
    <t>899722111</t>
  </si>
  <si>
    <t>Krytí potrubí z plastů výstražnou fólií z PVC šířky do 20 cm</t>
  </si>
  <si>
    <t>-1882991676</t>
  </si>
  <si>
    <t>https://podminky.urs.cz/item/CS_URS_2026_01/899722111</t>
  </si>
  <si>
    <t>997</t>
  </si>
  <si>
    <t>Přesun sutě</t>
  </si>
  <si>
    <t>54</t>
  </si>
  <si>
    <t>997013509</t>
  </si>
  <si>
    <t>Odvoz suti a vybouraných hmot na skládku nebo meziskládku se složením, na vzdálenost Příplatek k ceně za každý další započatý 1 km přes 1 km</t>
  </si>
  <si>
    <t>-1145157989</t>
  </si>
  <si>
    <t>https://podminky.urs.cz/item/CS_URS_2026_01/997013509</t>
  </si>
  <si>
    <t>55</t>
  </si>
  <si>
    <t>997013601</t>
  </si>
  <si>
    <t>Poplatek za uložení stavebního odpadu na skládce (skládkovné) z prostého betonu zatříděného do Katalogu odpadů pod kódem 17 01 01</t>
  </si>
  <si>
    <t>1346497040</t>
  </si>
  <si>
    <t>https://podminky.urs.cz/item/CS_URS_2026_01/997013601</t>
  </si>
  <si>
    <t>0,753+30,287</t>
  </si>
  <si>
    <t>56</t>
  </si>
  <si>
    <t>997221551</t>
  </si>
  <si>
    <t>Vodorovná doprava suti bez naložení, ale se složením a s hrubým urovnáním ze sypkých materiálů, na vzdálenost do 1 km</t>
  </si>
  <si>
    <t>154383167</t>
  </si>
  <si>
    <t>https://podminky.urs.cz/item/CS_URS_2026_01/997221551</t>
  </si>
  <si>
    <t>126,55</t>
  </si>
  <si>
    <t>57</t>
  </si>
  <si>
    <t>997221559</t>
  </si>
  <si>
    <t>Vodorovná doprava suti bez naložení, ale se složením a s hrubým urovnáním ze sypkých materiálů, na vzdálenost Příplatek k ceně za každý další započatý 1 km přes 1 km</t>
  </si>
  <si>
    <t>-936870645</t>
  </si>
  <si>
    <t>https://podminky.urs.cz/item/CS_URS_2026_01/997221559</t>
  </si>
  <si>
    <t>126,55*23 "24 km"</t>
  </si>
  <si>
    <t>58</t>
  </si>
  <si>
    <t>997221655</t>
  </si>
  <si>
    <t>Poplatek za uložení stavebního odpadu na skládce (skládkovné) zeminy a kamení zatříděného do Katalogu odpadů pod kódem 17 05 04</t>
  </si>
  <si>
    <t>-258528290</t>
  </si>
  <si>
    <t>https://podminky.urs.cz/item/CS_URS_2026_01/997221655</t>
  </si>
  <si>
    <t>17,164+77,903</t>
  </si>
  <si>
    <t>998</t>
  </si>
  <si>
    <t>Přesun hmot</t>
  </si>
  <si>
    <t>59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</si>
  <si>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</si>
  <si>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</si>
  <si>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529209683</t>
  </si>
  <si>
    <t>https://podminky.urs.cz/item/CS_URS_2026_01/998276101</t>
  </si>
  <si>
    <t>60</t>
  </si>
  <si>
    <t>998276125</t>
  </si>
  <si>
    <t>Přesun hmot pro trubní vedení hloubené z trub z plastických hmot nebo sklolaminátových Příplatek k cenám za zvětšený přesun přes vymezenou dopravní vzdálenost přes 500 do 1000 m</t>
  </si>
  <si>
    <t>-918229143</t>
  </si>
  <si>
    <t>https://podminky.urs.cz/item/CS_URS_2026_01/998276125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</si>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</sst>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7022" TargetMode="External" /><Relationship Id="rId2" Type="http://schemas.openxmlformats.org/officeDocument/2006/relationships/hyperlink" Target="https://podminky.urs.cz/item/CS_URS_2026_01/113107030" TargetMode="External" /><Relationship Id="rId3" Type="http://schemas.openxmlformats.org/officeDocument/2006/relationships/hyperlink" Target="https://podminky.urs.cz/item/CS_URS_2026_01/113107225" TargetMode="External" /><Relationship Id="rId4" Type="http://schemas.openxmlformats.org/officeDocument/2006/relationships/hyperlink" Target="https://podminky.urs.cz/item/CS_URS_2026_01/115101301" TargetMode="External" /><Relationship Id="rId5" Type="http://schemas.openxmlformats.org/officeDocument/2006/relationships/hyperlink" Target="https://podminky.urs.cz/item/CS_URS_2026_01/119001401" TargetMode="External" /><Relationship Id="rId6" Type="http://schemas.openxmlformats.org/officeDocument/2006/relationships/hyperlink" Target="https://podminky.urs.cz/item/CS_URS_2026_01/119001405" TargetMode="External" /><Relationship Id="rId7" Type="http://schemas.openxmlformats.org/officeDocument/2006/relationships/hyperlink" Target="https://podminky.urs.cz/item/CS_URS_2026_01/119001421" TargetMode="External" /><Relationship Id="rId8" Type="http://schemas.openxmlformats.org/officeDocument/2006/relationships/hyperlink" Target="https://podminky.urs.cz/item/CS_URS_2026_01/121112003" TargetMode="External" /><Relationship Id="rId9" Type="http://schemas.openxmlformats.org/officeDocument/2006/relationships/hyperlink" Target="https://podminky.urs.cz/item/CS_URS_2026_01/132254204" TargetMode="External" /><Relationship Id="rId10" Type="http://schemas.openxmlformats.org/officeDocument/2006/relationships/hyperlink" Target="https://podminky.urs.cz/item/CS_URS_2026_01/132354204" TargetMode="External" /><Relationship Id="rId11" Type="http://schemas.openxmlformats.org/officeDocument/2006/relationships/hyperlink" Target="https://podminky.urs.cz/item/CS_URS_2026_01/151101101" TargetMode="External" /><Relationship Id="rId12" Type="http://schemas.openxmlformats.org/officeDocument/2006/relationships/hyperlink" Target="https://podminky.urs.cz/item/CS_URS_2026_01/151101102" TargetMode="External" /><Relationship Id="rId13" Type="http://schemas.openxmlformats.org/officeDocument/2006/relationships/hyperlink" Target="https://podminky.urs.cz/item/CS_URS_2026_01/151101111" TargetMode="External" /><Relationship Id="rId14" Type="http://schemas.openxmlformats.org/officeDocument/2006/relationships/hyperlink" Target="https://podminky.urs.cz/item/CS_URS_2026_01/151101112" TargetMode="External" /><Relationship Id="rId15" Type="http://schemas.openxmlformats.org/officeDocument/2006/relationships/hyperlink" Target="https://podminky.urs.cz/item/CS_URS_2026_01/162211311" TargetMode="External" /><Relationship Id="rId16" Type="http://schemas.openxmlformats.org/officeDocument/2006/relationships/hyperlink" Target="https://podminky.urs.cz/item/CS_URS_2026_01/162751117" TargetMode="External" /><Relationship Id="rId17" Type="http://schemas.openxmlformats.org/officeDocument/2006/relationships/hyperlink" Target="https://podminky.urs.cz/item/CS_URS_2026_01/162751119" TargetMode="External" /><Relationship Id="rId18" Type="http://schemas.openxmlformats.org/officeDocument/2006/relationships/hyperlink" Target="https://podminky.urs.cz/item/CS_URS_2026_01/162751137" TargetMode="External" /><Relationship Id="rId19" Type="http://schemas.openxmlformats.org/officeDocument/2006/relationships/hyperlink" Target="https://podminky.urs.cz/item/CS_URS_2026_01/162751139" TargetMode="External" /><Relationship Id="rId20" Type="http://schemas.openxmlformats.org/officeDocument/2006/relationships/hyperlink" Target="https://podminky.urs.cz/item/CS_URS_2026_01/167111101" TargetMode="External" /><Relationship Id="rId21" Type="http://schemas.openxmlformats.org/officeDocument/2006/relationships/hyperlink" Target="https://podminky.urs.cz/item/CS_URS_2026_01/171201201" TargetMode="External" /><Relationship Id="rId22" Type="http://schemas.openxmlformats.org/officeDocument/2006/relationships/hyperlink" Target="https://podminky.urs.cz/item/CS_URS_2026_01/171201221" TargetMode="External" /><Relationship Id="rId23" Type="http://schemas.openxmlformats.org/officeDocument/2006/relationships/hyperlink" Target="https://podminky.urs.cz/item/CS_URS_2026_01/174151101" TargetMode="External" /><Relationship Id="rId24" Type="http://schemas.openxmlformats.org/officeDocument/2006/relationships/hyperlink" Target="https://podminky.urs.cz/item/CS_URS_2026_01/175151101" TargetMode="External" /><Relationship Id="rId25" Type="http://schemas.openxmlformats.org/officeDocument/2006/relationships/hyperlink" Target="https://podminky.urs.cz/item/CS_URS_2026_01/181311103" TargetMode="External" /><Relationship Id="rId26" Type="http://schemas.openxmlformats.org/officeDocument/2006/relationships/hyperlink" Target="https://podminky.urs.cz/item/CS_URS_2026_01/181411131" TargetMode="External" /><Relationship Id="rId27" Type="http://schemas.openxmlformats.org/officeDocument/2006/relationships/hyperlink" Target="https://podminky.urs.cz/item/CS_URS_2026_01/139001101" TargetMode="External" /><Relationship Id="rId28" Type="http://schemas.openxmlformats.org/officeDocument/2006/relationships/hyperlink" Target="https://podminky.urs.cz/item/CS_URS_2026_01/212751103" TargetMode="External" /><Relationship Id="rId29" Type="http://schemas.openxmlformats.org/officeDocument/2006/relationships/hyperlink" Target="https://podminky.urs.cz/item/CS_URS_2026_01/359901211" TargetMode="External" /><Relationship Id="rId30" Type="http://schemas.openxmlformats.org/officeDocument/2006/relationships/hyperlink" Target="https://podminky.urs.cz/item/CS_URS_2026_01/451572111" TargetMode="External" /><Relationship Id="rId31" Type="http://schemas.openxmlformats.org/officeDocument/2006/relationships/hyperlink" Target="https://podminky.urs.cz/item/CS_URS_2026_01/564841113" TargetMode="External" /><Relationship Id="rId32" Type="http://schemas.openxmlformats.org/officeDocument/2006/relationships/hyperlink" Target="https://podminky.urs.cz/item/CS_URS_2026_01/564851111" TargetMode="External" /><Relationship Id="rId33" Type="http://schemas.openxmlformats.org/officeDocument/2006/relationships/hyperlink" Target="https://podminky.urs.cz/item/CS_URS_2026_01/564861111" TargetMode="External" /><Relationship Id="rId34" Type="http://schemas.openxmlformats.org/officeDocument/2006/relationships/hyperlink" Target="https://podminky.urs.cz/item/CS_URS_2026_01/564861112" TargetMode="External" /><Relationship Id="rId35" Type="http://schemas.openxmlformats.org/officeDocument/2006/relationships/hyperlink" Target="https://podminky.urs.cz/item/CS_URS_2026_01/810351811" TargetMode="External" /><Relationship Id="rId36" Type="http://schemas.openxmlformats.org/officeDocument/2006/relationships/hyperlink" Target="https://podminky.urs.cz/item/CS_URS_2026_01/871313121" TargetMode="External" /><Relationship Id="rId37" Type="http://schemas.openxmlformats.org/officeDocument/2006/relationships/hyperlink" Target="https://podminky.urs.cz/item/CS_URS_2026_01/721249115" TargetMode="External" /><Relationship Id="rId38" Type="http://schemas.openxmlformats.org/officeDocument/2006/relationships/hyperlink" Target="https://podminky.urs.cz/item/CS_URS_2026_01/877310330" TargetMode="External" /><Relationship Id="rId39" Type="http://schemas.openxmlformats.org/officeDocument/2006/relationships/hyperlink" Target="https://podminky.urs.cz/item/CS_URS_2026_01/877315211" TargetMode="External" /><Relationship Id="rId40" Type="http://schemas.openxmlformats.org/officeDocument/2006/relationships/hyperlink" Target="https://podminky.urs.cz/item/CS_URS_2026_01/892351111" TargetMode="External" /><Relationship Id="rId41" Type="http://schemas.openxmlformats.org/officeDocument/2006/relationships/hyperlink" Target="https://podminky.urs.cz/item/CS_URS_2026_01/721242803" TargetMode="External" /><Relationship Id="rId42" Type="http://schemas.openxmlformats.org/officeDocument/2006/relationships/hyperlink" Target="https://podminky.urs.cz/item/CS_URS_2026_01/899722111" TargetMode="External" /><Relationship Id="rId43" Type="http://schemas.openxmlformats.org/officeDocument/2006/relationships/hyperlink" Target="https://podminky.urs.cz/item/CS_URS_2026_01/997013509" TargetMode="External" /><Relationship Id="rId44" Type="http://schemas.openxmlformats.org/officeDocument/2006/relationships/hyperlink" Target="https://podminky.urs.cz/item/CS_URS_2026_01/997013601" TargetMode="External" /><Relationship Id="rId45" Type="http://schemas.openxmlformats.org/officeDocument/2006/relationships/hyperlink" Target="https://podminky.urs.cz/item/CS_URS_2026_01/997221551" TargetMode="External" /><Relationship Id="rId46" Type="http://schemas.openxmlformats.org/officeDocument/2006/relationships/hyperlink" Target="https://podminky.urs.cz/item/CS_URS_2026_01/997221559" TargetMode="External" /><Relationship Id="rId47" Type="http://schemas.openxmlformats.org/officeDocument/2006/relationships/hyperlink" Target="https://podminky.urs.cz/item/CS_URS_2026_01/997221655" TargetMode="External" /><Relationship Id="rId48" Type="http://schemas.openxmlformats.org/officeDocument/2006/relationships/hyperlink" Target="https://podminky.urs.cz/item/CS_URS_2026_01/998276101" TargetMode="External" /><Relationship Id="rId49" Type="http://schemas.openxmlformats.org/officeDocument/2006/relationships/hyperlink" Target="https://podminky.urs.cz/item/CS_URS_2026_01/998276125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2020-03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III/2033 Vochov průtah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Vochov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Vochov, 330 23 Vochov č.p. 46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'D.1.3.2b - SO 302 Oprava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'D.1.3.2b - SO 302 Oprava ...'!P89</f>
        <v>0</v>
      </c>
      <c r="AV55" s="122">
        <f>'D.1.3.2b - SO 302 Oprava ...'!J33</f>
        <v>0</v>
      </c>
      <c r="AW55" s="122">
        <f>'D.1.3.2b - SO 302 Oprava ...'!J34</f>
        <v>0</v>
      </c>
      <c r="AX55" s="122">
        <f>'D.1.3.2b - SO 302 Oprava ...'!J35</f>
        <v>0</v>
      </c>
      <c r="AY55" s="122">
        <f>'D.1.3.2b - SO 302 Oprava ...'!J36</f>
        <v>0</v>
      </c>
      <c r="AZ55" s="122">
        <f>'D.1.3.2b - SO 302 Oprava ...'!F33</f>
        <v>0</v>
      </c>
      <c r="BA55" s="122">
        <f>'D.1.3.2b - SO 302 Oprava ...'!F34</f>
        <v>0</v>
      </c>
      <c r="BB55" s="122">
        <f>'D.1.3.2b - SO 302 Oprava ...'!F35</f>
        <v>0</v>
      </c>
      <c r="BC55" s="122">
        <f>'D.1.3.2b - SO 302 Oprava ...'!F36</f>
        <v>0</v>
      </c>
      <c r="BD55" s="124">
        <f>'D.1.3.2b - SO 302 Oprava 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8r0/s4Ke4/32sf3bOghYkbWviq7LW/zFik31TpLCV5NQ8573S2Y9qNyhqyjROwtSLaVoxwzhwNr213itBgF4wQ==" hashValue="bhSvje10rv/fA4j/H/ziFeimyZM6vhQaxfJdYFYaq0zxsG86e1hK76Ue9Q5gdXFmrGvhVhE0fhD80Arub/Pst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3.2b - SO 302 Oprav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81</v>
      </c>
    </row>
    <row r="4" s="1" customFormat="1" ht="24.96" customHeight="1">
      <c r="B4" s="22"/>
      <c r="D4" s="128" t="s">
        <v>82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III/2033 Vochov průtah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83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84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6. 4. 2020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tr">
        <f>IF('Rekapitulace stavby'!AN10="","",'Rekapitulace stavby'!AN10)</f>
        <v/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tr">
        <f>IF('Rekapitulace stavby'!E11="","",'Rekapitulace stavby'!E11)</f>
        <v>Obec Vochov, 330 23 Vochov č.p. 46</v>
      </c>
      <c r="F15" s="40"/>
      <c r="G15" s="40"/>
      <c r="H15" s="40"/>
      <c r="I15" s="130" t="s">
        <v>28</v>
      </c>
      <c r="J15" s="134" t="str">
        <f>IF('Rekapitulace stavby'!AN11="","",'Rekapitulace stavby'!AN11)</f>
        <v/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85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85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35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37</v>
      </c>
      <c r="E30" s="40"/>
      <c r="F30" s="40"/>
      <c r="G30" s="40"/>
      <c r="H30" s="40"/>
      <c r="I30" s="40"/>
      <c r="J30" s="142">
        <f>ROUND(J89,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39</v>
      </c>
      <c r="G32" s="40"/>
      <c r="H32" s="40"/>
      <c r="I32" s="143" t="s">
        <v>38</v>
      </c>
      <c r="J32" s="143" t="s">
        <v>40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41</v>
      </c>
      <c r="E33" s="130" t="s">
        <v>42</v>
      </c>
      <c r="F33" s="145">
        <f>ROUND((SUM(BE89:BE298)),  2)</f>
        <v>0</v>
      </c>
      <c r="G33" s="40"/>
      <c r="H33" s="40"/>
      <c r="I33" s="146">
        <v>0.20999999999999999</v>
      </c>
      <c r="J33" s="145">
        <f>ROUND(((SUM(BE89:BE298))*I33),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43</v>
      </c>
      <c r="F34" s="145">
        <f>ROUND((SUM(BF89:BF298)),  2)</f>
        <v>0</v>
      </c>
      <c r="G34" s="40"/>
      <c r="H34" s="40"/>
      <c r="I34" s="146">
        <v>0.12</v>
      </c>
      <c r="J34" s="145">
        <f>ROUND(((SUM(BF89:BF298))*I34),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44</v>
      </c>
      <c r="F35" s="145">
        <f>ROUND((SUM(BG89:BG298)),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45</v>
      </c>
      <c r="F36" s="145">
        <f>ROUND((SUM(BH89:BH298)),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46</v>
      </c>
      <c r="F37" s="145">
        <f>ROUND((SUM(BI89:BI298)),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III/2033 Vochov průtah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83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D.1.3.2b - SO 302 Oprava přípojek dešťové kanalizace - II. etapa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Vochov</v>
      </c>
      <c r="G52" s="42"/>
      <c r="H52" s="42"/>
      <c r="I52" s="34" t="s">
        <v>23</v>
      </c>
      <c r="J52" s="74" t="str">
        <f>IF(J12="","",J12)</f>
        <v>6. 4. 2020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Vochov, 330 23 Vochov č.p. 46</v>
      </c>
      <c r="G54" s="42"/>
      <c r="H54" s="42"/>
      <c r="I54" s="34" t="s">
        <v>31</v>
      </c>
      <c r="J54" s="38" t="str">
        <f>E21</f>
        <v>Petr Königsmark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Petr Königsmark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J207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J214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J218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J222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J226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J241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J279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J294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100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58" t="str">
        <f>E7</f>
        <v>III/2033 Vochov průtah</v>
      </c>
      <c r="F79" s="34"/>
      <c r="G79" s="34"/>
      <c r="H79" s="34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83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D.1.3.2b - SO 302 Oprava přípojek dešťové kanalizace - II. etapa</v>
      </c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Vochov</v>
      </c>
      <c r="G83" s="42"/>
      <c r="H83" s="42"/>
      <c r="I83" s="34" t="s">
        <v>23</v>
      </c>
      <c r="J83" s="74" t="str">
        <f>IF(J12="","",J12)</f>
        <v>6. 4. 2020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Obec Vochov, 330 23 Vochov č.p. 46</v>
      </c>
      <c r="G85" s="42"/>
      <c r="H85" s="42"/>
      <c r="I85" s="34" t="s">
        <v>31</v>
      </c>
      <c r="J85" s="38" t="str">
        <f>E21</f>
        <v>Petr Königsmark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Petr Königsmark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5"/>
      <c r="B88" s="176"/>
      <c r="C88" s="177" t="s">
        <v>101</v>
      </c>
      <c r="D88" s="178" t="s">
        <v>56</v>
      </c>
      <c r="E88" s="178" t="s">
        <v>52</v>
      </c>
      <c r="F88" s="178" t="s">
        <v>53</v>
      </c>
      <c r="G88" s="178" t="s">
        <v>102</v>
      </c>
      <c r="H88" s="178" t="s">
        <v>103</v>
      </c>
      <c r="I88" s="178" t="s">
        <v>104</v>
      </c>
      <c r="J88" s="178" t="s">
        <v>88</v>
      </c>
      <c r="K88" s="179" t="s">
        <v>105</v>
      </c>
      <c r="L88" s="180"/>
      <c r="M88" s="94" t="s">
        <v>19</v>
      </c>
      <c r="N88" s="95" t="s">
        <v>41</v>
      </c>
      <c r="O88" s="95" t="s">
        <v>106</v>
      </c>
      <c r="P88" s="95" t="s">
        <v>107</v>
      </c>
      <c r="Q88" s="95" t="s">
        <v>108</v>
      </c>
      <c r="R88" s="95" t="s">
        <v>109</v>
      </c>
      <c r="S88" s="95" t="s">
        <v>110</v>
      </c>
      <c r="T88" s="96" t="s">
        <v>111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40"/>
      <c r="B89" s="41"/>
      <c r="C89" s="101" t="s">
        <v>112</v>
      </c>
      <c r="D89" s="42"/>
      <c r="E89" s="42"/>
      <c r="F89" s="42"/>
      <c r="G89" s="42"/>
      <c r="H89" s="42"/>
      <c r="I89" s="42"/>
      <c r="J89" s="181">
        <f>BK89</f>
        <v>0</v>
      </c>
      <c r="K89" s="42"/>
      <c r="L89" s="46"/>
      <c r="M89" s="97"/>
      <c r="N89" s="182"/>
      <c r="O89" s="98"/>
      <c r="P89" s="183">
        <f>P90</f>
        <v>0</v>
      </c>
      <c r="Q89" s="98"/>
      <c r="R89" s="183">
        <f>R90</f>
        <v>350.86118499999998</v>
      </c>
      <c r="S89" s="98"/>
      <c r="T89" s="184">
        <f>T90</f>
        <v>126.54961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89</v>
      </c>
      <c r="BK89" s="185">
        <f>BK90</f>
        <v>0</v>
      </c>
    </row>
    <row r="90" s="12" customFormat="1" ht="25.92" customHeight="1">
      <c r="A90" s="12"/>
      <c r="B90" s="186"/>
      <c r="C90" s="187"/>
      <c r="D90" s="188" t="s">
        <v>70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P91+P214+P218+P222+P226+P241+P279+P294</f>
        <v>0</v>
      </c>
      <c r="Q90" s="194"/>
      <c r="R90" s="195">
        <f>R91+R214+R218+R222+R226+R241+R279+R294</f>
        <v>350.86118499999998</v>
      </c>
      <c r="S90" s="194"/>
      <c r="T90" s="196">
        <f>T91+T214+T218+T222+T226+T241+T279+T294</f>
        <v>126.54961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79</v>
      </c>
      <c r="AT90" s="198" t="s">
        <v>70</v>
      </c>
      <c r="AU90" s="198" t="s">
        <v>71</v>
      </c>
      <c r="AY90" s="197" t="s">
        <v>115</v>
      </c>
      <c r="BK90" s="199">
        <f>BK91+BK214+BK218+BK222+BK226+BK241+BK279+BK294</f>
        <v>0</v>
      </c>
    </row>
    <row r="91" s="12" customFormat="1" ht="22.8" customHeight="1">
      <c r="A91" s="12"/>
      <c r="B91" s="186"/>
      <c r="C91" s="187"/>
      <c r="D91" s="188" t="s">
        <v>70</v>
      </c>
      <c r="E91" s="200" t="s">
        <v>79</v>
      </c>
      <c r="F91" s="200" t="s">
        <v>116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P92+SUM(P93:P207)</f>
        <v>0</v>
      </c>
      <c r="Q91" s="194"/>
      <c r="R91" s="195">
        <f>R92+SUM(R93:R207)</f>
        <v>319.95304709999999</v>
      </c>
      <c r="S91" s="194"/>
      <c r="T91" s="196">
        <f>T92+SUM(T93:T207)</f>
        <v>95.81908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79</v>
      </c>
      <c r="AT91" s="198" t="s">
        <v>70</v>
      </c>
      <c r="AU91" s="198" t="s">
        <v>79</v>
      </c>
      <c r="AY91" s="197" t="s">
        <v>115</v>
      </c>
      <c r="BK91" s="199">
        <f>BK92+SUM(BK93:BK207)</f>
        <v>0</v>
      </c>
    </row>
    <row r="92" s="2" customFormat="1" ht="37.8" customHeight="1">
      <c r="A92" s="40"/>
      <c r="B92" s="41"/>
      <c r="C92" s="202" t="s">
        <v>79</v>
      </c>
      <c r="D92" s="202" t="s">
        <v>117</v>
      </c>
      <c r="E92" s="203" t="s">
        <v>118</v>
      </c>
      <c r="F92" s="204" t="s">
        <v>119</v>
      </c>
      <c r="G92" s="205" t="s">
        <v>120</v>
      </c>
      <c r="H92" s="206">
        <v>59.186</v>
      </c>
      <c r="I92" s="207"/>
      <c r="J92" s="208">
        <f>ROUND(I92*H92,2)</f>
        <v>0</v>
      </c>
      <c r="K92" s="204" t="s">
        <v>121</v>
      </c>
      <c r="L92" s="46"/>
      <c r="M92" s="209" t="s">
        <v>19</v>
      </c>
      <c r="N92" s="210" t="s">
        <v>42</v>
      </c>
      <c r="O92" s="86"/>
      <c r="P92" s="211">
        <f>O92*H92</f>
        <v>0</v>
      </c>
      <c r="Q92" s="211">
        <v>0</v>
      </c>
      <c r="R92" s="211">
        <f>Q92*H92</f>
        <v>0</v>
      </c>
      <c r="S92" s="211">
        <v>0.28999999999999998</v>
      </c>
      <c r="T92" s="212">
        <f>S92*H92</f>
        <v>17.16394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122</v>
      </c>
      <c r="AT92" s="213" t="s">
        <v>117</v>
      </c>
      <c r="AU92" s="213" t="s">
        <v>81</v>
      </c>
      <c r="AY92" s="19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79</v>
      </c>
      <c r="BK92" s="214">
        <f>ROUND(I92*H92,2)</f>
        <v>0</v>
      </c>
      <c r="BL92" s="19" t="s">
        <v>122</v>
      </c>
      <c r="BM92" s="213" t="s">
        <v>123</v>
      </c>
    </row>
    <row r="93" s="2" customFormat="1">
      <c r="A93" s="40"/>
      <c r="B93" s="41"/>
      <c r="C93" s="42"/>
      <c r="D93" s="215" t="s">
        <v>124</v>
      </c>
      <c r="E93" s="42"/>
      <c r="F93" s="216" t="s">
        <v>125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124</v>
      </c>
      <c r="AU93" s="19" t="s">
        <v>81</v>
      </c>
    </row>
    <row r="94" s="13" customFormat="1">
      <c r="A94" s="13"/>
      <c r="B94" s="220"/>
      <c r="C94" s="221"/>
      <c r="D94" s="222" t="s">
        <v>126</v>
      </c>
      <c r="E94" s="223" t="s">
        <v>19</v>
      </c>
      <c r="F94" s="224" t="s">
        <v>127</v>
      </c>
      <c r="G94" s="221"/>
      <c r="H94" s="225">
        <v>3.1360000000000001</v>
      </c>
      <c r="I94" s="226"/>
      <c r="J94" s="221"/>
      <c r="K94" s="221"/>
      <c r="L94" s="227"/>
      <c r="M94" s="228"/>
      <c r="N94" s="229"/>
      <c r="O94" s="229"/>
      <c r="P94" s="229"/>
      <c r="Q94" s="229"/>
      <c r="R94" s="229"/>
      <c r="S94" s="229"/>
      <c r="T94" s="23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1" t="s">
        <v>126</v>
      </c>
      <c r="AU94" s="231" t="s">
        <v>81</v>
      </c>
      <c r="AV94" s="13" t="s">
        <v>81</v>
      </c>
      <c r="AW94" s="13" t="s">
        <v>33</v>
      </c>
      <c r="AX94" s="13" t="s">
        <v>71</v>
      </c>
      <c r="AY94" s="231" t="s">
        <v>115</v>
      </c>
    </row>
    <row r="95" s="13" customFormat="1">
      <c r="A95" s="13"/>
      <c r="B95" s="220"/>
      <c r="C95" s="221"/>
      <c r="D95" s="222" t="s">
        <v>126</v>
      </c>
      <c r="E95" s="223" t="s">
        <v>19</v>
      </c>
      <c r="F95" s="224" t="s">
        <v>128</v>
      </c>
      <c r="G95" s="221"/>
      <c r="H95" s="225">
        <v>28.370000000000001</v>
      </c>
      <c r="I95" s="226"/>
      <c r="J95" s="221"/>
      <c r="K95" s="221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126</v>
      </c>
      <c r="AU95" s="231" t="s">
        <v>81</v>
      </c>
      <c r="AV95" s="13" t="s">
        <v>81</v>
      </c>
      <c r="AW95" s="13" t="s">
        <v>33</v>
      </c>
      <c r="AX95" s="13" t="s">
        <v>71</v>
      </c>
      <c r="AY95" s="231" t="s">
        <v>115</v>
      </c>
    </row>
    <row r="96" s="13" customFormat="1">
      <c r="A96" s="13"/>
      <c r="B96" s="220"/>
      <c r="C96" s="221"/>
      <c r="D96" s="222" t="s">
        <v>126</v>
      </c>
      <c r="E96" s="223" t="s">
        <v>19</v>
      </c>
      <c r="F96" s="224" t="s">
        <v>129</v>
      </c>
      <c r="G96" s="221"/>
      <c r="H96" s="225">
        <v>27.68</v>
      </c>
      <c r="I96" s="226"/>
      <c r="J96" s="221"/>
      <c r="K96" s="221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126</v>
      </c>
      <c r="AU96" s="231" t="s">
        <v>81</v>
      </c>
      <c r="AV96" s="13" t="s">
        <v>81</v>
      </c>
      <c r="AW96" s="13" t="s">
        <v>33</v>
      </c>
      <c r="AX96" s="13" t="s">
        <v>71</v>
      </c>
      <c r="AY96" s="231" t="s">
        <v>115</v>
      </c>
    </row>
    <row r="97" s="14" customFormat="1">
      <c r="A97" s="14"/>
      <c r="B97" s="232"/>
      <c r="C97" s="233"/>
      <c r="D97" s="222" t="s">
        <v>126</v>
      </c>
      <c r="E97" s="234" t="s">
        <v>19</v>
      </c>
      <c r="F97" s="235" t="s">
        <v>130</v>
      </c>
      <c r="G97" s="233"/>
      <c r="H97" s="236">
        <v>59.186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126</v>
      </c>
      <c r="AU97" s="242" t="s">
        <v>81</v>
      </c>
      <c r="AV97" s="14" t="s">
        <v>122</v>
      </c>
      <c r="AW97" s="14" t="s">
        <v>33</v>
      </c>
      <c r="AX97" s="14" t="s">
        <v>79</v>
      </c>
      <c r="AY97" s="242" t="s">
        <v>115</v>
      </c>
    </row>
    <row r="98" s="2" customFormat="1" ht="33" customHeight="1">
      <c r="A98" s="40"/>
      <c r="B98" s="41"/>
      <c r="C98" s="202" t="s">
        <v>81</v>
      </c>
      <c r="D98" s="202" t="s">
        <v>117</v>
      </c>
      <c r="E98" s="203" t="s">
        <v>131</v>
      </c>
      <c r="F98" s="204" t="s">
        <v>132</v>
      </c>
      <c r="G98" s="205" t="s">
        <v>120</v>
      </c>
      <c r="H98" s="206">
        <v>3.1360000000000001</v>
      </c>
      <c r="I98" s="207"/>
      <c r="J98" s="208">
        <f>ROUND(I98*H98,2)</f>
        <v>0</v>
      </c>
      <c r="K98" s="204" t="s">
        <v>121</v>
      </c>
      <c r="L98" s="46"/>
      <c r="M98" s="209" t="s">
        <v>19</v>
      </c>
      <c r="N98" s="210" t="s">
        <v>42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0.23999999999999999</v>
      </c>
      <c r="T98" s="212">
        <f>S98*H98</f>
        <v>0.75263999999999998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122</v>
      </c>
      <c r="AT98" s="213" t="s">
        <v>117</v>
      </c>
      <c r="AU98" s="213" t="s">
        <v>81</v>
      </c>
      <c r="AY98" s="19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79</v>
      </c>
      <c r="BK98" s="214">
        <f>ROUND(I98*H98,2)</f>
        <v>0</v>
      </c>
      <c r="BL98" s="19" t="s">
        <v>122</v>
      </c>
      <c r="BM98" s="213" t="s">
        <v>133</v>
      </c>
    </row>
    <row r="99" s="2" customFormat="1">
      <c r="A99" s="40"/>
      <c r="B99" s="41"/>
      <c r="C99" s="42"/>
      <c r="D99" s="215" t="s">
        <v>124</v>
      </c>
      <c r="E99" s="42"/>
      <c r="F99" s="216" t="s">
        <v>134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124</v>
      </c>
      <c r="AU99" s="19" t="s">
        <v>81</v>
      </c>
    </row>
    <row r="100" s="13" customFormat="1">
      <c r="A100" s="13"/>
      <c r="B100" s="220"/>
      <c r="C100" s="221"/>
      <c r="D100" s="222" t="s">
        <v>126</v>
      </c>
      <c r="E100" s="223" t="s">
        <v>19</v>
      </c>
      <c r="F100" s="224" t="s">
        <v>135</v>
      </c>
      <c r="G100" s="221"/>
      <c r="H100" s="225">
        <v>3.1360000000000001</v>
      </c>
      <c r="I100" s="226"/>
      <c r="J100" s="221"/>
      <c r="K100" s="221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126</v>
      </c>
      <c r="AU100" s="231" t="s">
        <v>81</v>
      </c>
      <c r="AV100" s="13" t="s">
        <v>81</v>
      </c>
      <c r="AW100" s="13" t="s">
        <v>33</v>
      </c>
      <c r="AX100" s="13" t="s">
        <v>79</v>
      </c>
      <c r="AY100" s="231" t="s">
        <v>115</v>
      </c>
    </row>
    <row r="101" s="2" customFormat="1" ht="37.8" customHeight="1">
      <c r="A101" s="40"/>
      <c r="B101" s="41"/>
      <c r="C101" s="202" t="s">
        <v>136</v>
      </c>
      <c r="D101" s="202" t="s">
        <v>117</v>
      </c>
      <c r="E101" s="203" t="s">
        <v>137</v>
      </c>
      <c r="F101" s="204" t="s">
        <v>138</v>
      </c>
      <c r="G101" s="205" t="s">
        <v>120</v>
      </c>
      <c r="H101" s="206">
        <v>103.87000000000001</v>
      </c>
      <c r="I101" s="207"/>
      <c r="J101" s="208">
        <f>ROUND(I101*H101,2)</f>
        <v>0</v>
      </c>
      <c r="K101" s="204" t="s">
        <v>121</v>
      </c>
      <c r="L101" s="46"/>
      <c r="M101" s="209" t="s">
        <v>19</v>
      </c>
      <c r="N101" s="210" t="s">
        <v>42</v>
      </c>
      <c r="O101" s="86"/>
      <c r="P101" s="211">
        <f>O101*H101</f>
        <v>0</v>
      </c>
      <c r="Q101" s="211">
        <v>0</v>
      </c>
      <c r="R101" s="211">
        <f>Q101*H101</f>
        <v>0</v>
      </c>
      <c r="S101" s="211">
        <v>0.75</v>
      </c>
      <c r="T101" s="212">
        <f>S101*H101</f>
        <v>77.902500000000003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3" t="s">
        <v>122</v>
      </c>
      <c r="AT101" s="213" t="s">
        <v>117</v>
      </c>
      <c r="AU101" s="213" t="s">
        <v>81</v>
      </c>
      <c r="AY101" s="19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9" t="s">
        <v>79</v>
      </c>
      <c r="BK101" s="214">
        <f>ROUND(I101*H101,2)</f>
        <v>0</v>
      </c>
      <c r="BL101" s="19" t="s">
        <v>122</v>
      </c>
      <c r="BM101" s="213" t="s">
        <v>139</v>
      </c>
    </row>
    <row r="102" s="2" customFormat="1">
      <c r="A102" s="40"/>
      <c r="B102" s="41"/>
      <c r="C102" s="42"/>
      <c r="D102" s="215" t="s">
        <v>124</v>
      </c>
      <c r="E102" s="42"/>
      <c r="F102" s="216" t="s">
        <v>140</v>
      </c>
      <c r="G102" s="42"/>
      <c r="H102" s="42"/>
      <c r="I102" s="217"/>
      <c r="J102" s="42"/>
      <c r="K102" s="42"/>
      <c r="L102" s="46"/>
      <c r="M102" s="218"/>
      <c r="N102" s="21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124</v>
      </c>
      <c r="AU102" s="19" t="s">
        <v>81</v>
      </c>
    </row>
    <row r="103" s="13" customFormat="1">
      <c r="A103" s="13"/>
      <c r="B103" s="220"/>
      <c r="C103" s="221"/>
      <c r="D103" s="222" t="s">
        <v>126</v>
      </c>
      <c r="E103" s="223" t="s">
        <v>19</v>
      </c>
      <c r="F103" s="224" t="s">
        <v>141</v>
      </c>
      <c r="G103" s="221"/>
      <c r="H103" s="225">
        <v>3.5699999999999998</v>
      </c>
      <c r="I103" s="226"/>
      <c r="J103" s="221"/>
      <c r="K103" s="221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126</v>
      </c>
      <c r="AU103" s="231" t="s">
        <v>81</v>
      </c>
      <c r="AV103" s="13" t="s">
        <v>81</v>
      </c>
      <c r="AW103" s="13" t="s">
        <v>33</v>
      </c>
      <c r="AX103" s="13" t="s">
        <v>71</v>
      </c>
      <c r="AY103" s="231" t="s">
        <v>115</v>
      </c>
    </row>
    <row r="104" s="13" customFormat="1">
      <c r="A104" s="13"/>
      <c r="B104" s="220"/>
      <c r="C104" s="221"/>
      <c r="D104" s="222" t="s">
        <v>126</v>
      </c>
      <c r="E104" s="223" t="s">
        <v>19</v>
      </c>
      <c r="F104" s="224" t="s">
        <v>142</v>
      </c>
      <c r="G104" s="221"/>
      <c r="H104" s="225">
        <v>100.3</v>
      </c>
      <c r="I104" s="226"/>
      <c r="J104" s="221"/>
      <c r="K104" s="221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126</v>
      </c>
      <c r="AU104" s="231" t="s">
        <v>81</v>
      </c>
      <c r="AV104" s="13" t="s">
        <v>81</v>
      </c>
      <c r="AW104" s="13" t="s">
        <v>33</v>
      </c>
      <c r="AX104" s="13" t="s">
        <v>71</v>
      </c>
      <c r="AY104" s="231" t="s">
        <v>115</v>
      </c>
    </row>
    <row r="105" s="14" customFormat="1">
      <c r="A105" s="14"/>
      <c r="B105" s="232"/>
      <c r="C105" s="233"/>
      <c r="D105" s="222" t="s">
        <v>126</v>
      </c>
      <c r="E105" s="234" t="s">
        <v>19</v>
      </c>
      <c r="F105" s="235" t="s">
        <v>130</v>
      </c>
      <c r="G105" s="233"/>
      <c r="H105" s="236">
        <v>103.86999999999999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126</v>
      </c>
      <c r="AU105" s="242" t="s">
        <v>81</v>
      </c>
      <c r="AV105" s="14" t="s">
        <v>122</v>
      </c>
      <c r="AW105" s="14" t="s">
        <v>33</v>
      </c>
      <c r="AX105" s="14" t="s">
        <v>79</v>
      </c>
      <c r="AY105" s="242" t="s">
        <v>115</v>
      </c>
    </row>
    <row r="106" s="2" customFormat="1" ht="24.15" customHeight="1">
      <c r="A106" s="40"/>
      <c r="B106" s="41"/>
      <c r="C106" s="202" t="s">
        <v>122</v>
      </c>
      <c r="D106" s="202" t="s">
        <v>117</v>
      </c>
      <c r="E106" s="203" t="s">
        <v>143</v>
      </c>
      <c r="F106" s="204" t="s">
        <v>144</v>
      </c>
      <c r="G106" s="205" t="s">
        <v>145</v>
      </c>
      <c r="H106" s="206">
        <v>1</v>
      </c>
      <c r="I106" s="207"/>
      <c r="J106" s="208">
        <f>ROUND(I106*H106,2)</f>
        <v>0</v>
      </c>
      <c r="K106" s="204" t="s">
        <v>19</v>
      </c>
      <c r="L106" s="46"/>
      <c r="M106" s="209" t="s">
        <v>19</v>
      </c>
      <c r="N106" s="210" t="s">
        <v>42</v>
      </c>
      <c r="O106" s="86"/>
      <c r="P106" s="211">
        <f>O106*H106</f>
        <v>0</v>
      </c>
      <c r="Q106" s="211">
        <v>3.0000000000000001E-05</v>
      </c>
      <c r="R106" s="211">
        <f>Q106*H106</f>
        <v>3.0000000000000001E-05</v>
      </c>
      <c r="S106" s="211">
        <v>0</v>
      </c>
      <c r="T106" s="21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3" t="s">
        <v>122</v>
      </c>
      <c r="AT106" s="213" t="s">
        <v>117</v>
      </c>
      <c r="AU106" s="213" t="s">
        <v>81</v>
      </c>
      <c r="AY106" s="19" t="s">
        <v>115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9" t="s">
        <v>79</v>
      </c>
      <c r="BK106" s="214">
        <f>ROUND(I106*H106,2)</f>
        <v>0</v>
      </c>
      <c r="BL106" s="19" t="s">
        <v>122</v>
      </c>
      <c r="BM106" s="213" t="s">
        <v>146</v>
      </c>
    </row>
    <row r="107" s="13" customFormat="1">
      <c r="A107" s="13"/>
      <c r="B107" s="220"/>
      <c r="C107" s="221"/>
      <c r="D107" s="222" t="s">
        <v>126</v>
      </c>
      <c r="E107" s="223" t="s">
        <v>19</v>
      </c>
      <c r="F107" s="224" t="s">
        <v>79</v>
      </c>
      <c r="G107" s="221"/>
      <c r="H107" s="225">
        <v>1</v>
      </c>
      <c r="I107" s="226"/>
      <c r="J107" s="221"/>
      <c r="K107" s="221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126</v>
      </c>
      <c r="AU107" s="231" t="s">
        <v>81</v>
      </c>
      <c r="AV107" s="13" t="s">
        <v>81</v>
      </c>
      <c r="AW107" s="13" t="s">
        <v>33</v>
      </c>
      <c r="AX107" s="13" t="s">
        <v>79</v>
      </c>
      <c r="AY107" s="231" t="s">
        <v>115</v>
      </c>
    </row>
    <row r="108" s="2" customFormat="1" ht="24.15" customHeight="1">
      <c r="A108" s="40"/>
      <c r="B108" s="41"/>
      <c r="C108" s="202" t="s">
        <v>147</v>
      </c>
      <c r="D108" s="202" t="s">
        <v>117</v>
      </c>
      <c r="E108" s="203" t="s">
        <v>148</v>
      </c>
      <c r="F108" s="204" t="s">
        <v>149</v>
      </c>
      <c r="G108" s="205" t="s">
        <v>150</v>
      </c>
      <c r="H108" s="206">
        <v>10</v>
      </c>
      <c r="I108" s="207"/>
      <c r="J108" s="208">
        <f>ROUND(I108*H108,2)</f>
        <v>0</v>
      </c>
      <c r="K108" s="204" t="s">
        <v>121</v>
      </c>
      <c r="L108" s="46"/>
      <c r="M108" s="209" t="s">
        <v>19</v>
      </c>
      <c r="N108" s="210" t="s">
        <v>42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122</v>
      </c>
      <c r="AT108" s="213" t="s">
        <v>117</v>
      </c>
      <c r="AU108" s="213" t="s">
        <v>81</v>
      </c>
      <c r="AY108" s="19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79</v>
      </c>
      <c r="BK108" s="214">
        <f>ROUND(I108*H108,2)</f>
        <v>0</v>
      </c>
      <c r="BL108" s="19" t="s">
        <v>122</v>
      </c>
      <c r="BM108" s="213" t="s">
        <v>151</v>
      </c>
    </row>
    <row r="109" s="2" customFormat="1">
      <c r="A109" s="40"/>
      <c r="B109" s="41"/>
      <c r="C109" s="42"/>
      <c r="D109" s="215" t="s">
        <v>124</v>
      </c>
      <c r="E109" s="42"/>
      <c r="F109" s="216" t="s">
        <v>152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124</v>
      </c>
      <c r="AU109" s="19" t="s">
        <v>81</v>
      </c>
    </row>
    <row r="110" s="13" customFormat="1">
      <c r="A110" s="13"/>
      <c r="B110" s="220"/>
      <c r="C110" s="221"/>
      <c r="D110" s="222" t="s">
        <v>126</v>
      </c>
      <c r="E110" s="223" t="s">
        <v>19</v>
      </c>
      <c r="F110" s="224" t="s">
        <v>153</v>
      </c>
      <c r="G110" s="221"/>
      <c r="H110" s="225">
        <v>10</v>
      </c>
      <c r="I110" s="226"/>
      <c r="J110" s="221"/>
      <c r="K110" s="221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126</v>
      </c>
      <c r="AU110" s="231" t="s">
        <v>81</v>
      </c>
      <c r="AV110" s="13" t="s">
        <v>81</v>
      </c>
      <c r="AW110" s="13" t="s">
        <v>33</v>
      </c>
      <c r="AX110" s="13" t="s">
        <v>79</v>
      </c>
      <c r="AY110" s="231" t="s">
        <v>115</v>
      </c>
    </row>
    <row r="111" s="2" customFormat="1" ht="49.05" customHeight="1">
      <c r="A111" s="40"/>
      <c r="B111" s="41"/>
      <c r="C111" s="202" t="s">
        <v>154</v>
      </c>
      <c r="D111" s="202" t="s">
        <v>117</v>
      </c>
      <c r="E111" s="203" t="s">
        <v>155</v>
      </c>
      <c r="F111" s="204" t="s">
        <v>156</v>
      </c>
      <c r="G111" s="205" t="s">
        <v>157</v>
      </c>
      <c r="H111" s="206">
        <v>14</v>
      </c>
      <c r="I111" s="207"/>
      <c r="J111" s="208">
        <f>ROUND(I111*H111,2)</f>
        <v>0</v>
      </c>
      <c r="K111" s="204" t="s">
        <v>121</v>
      </c>
      <c r="L111" s="46"/>
      <c r="M111" s="209" t="s">
        <v>19</v>
      </c>
      <c r="N111" s="210" t="s">
        <v>42</v>
      </c>
      <c r="O111" s="86"/>
      <c r="P111" s="211">
        <f>O111*H111</f>
        <v>0</v>
      </c>
      <c r="Q111" s="211">
        <v>0.0086800000000000002</v>
      </c>
      <c r="R111" s="211">
        <f>Q111*H111</f>
        <v>0.12152</v>
      </c>
      <c r="S111" s="211">
        <v>0</v>
      </c>
      <c r="T111" s="21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3" t="s">
        <v>122</v>
      </c>
      <c r="AT111" s="213" t="s">
        <v>117</v>
      </c>
      <c r="AU111" s="213" t="s">
        <v>81</v>
      </c>
      <c r="AY111" s="19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9" t="s">
        <v>79</v>
      </c>
      <c r="BK111" s="214">
        <f>ROUND(I111*H111,2)</f>
        <v>0</v>
      </c>
      <c r="BL111" s="19" t="s">
        <v>122</v>
      </c>
      <c r="BM111" s="213" t="s">
        <v>158</v>
      </c>
    </row>
    <row r="112" s="2" customFormat="1">
      <c r="A112" s="40"/>
      <c r="B112" s="41"/>
      <c r="C112" s="42"/>
      <c r="D112" s="215" t="s">
        <v>124</v>
      </c>
      <c r="E112" s="42"/>
      <c r="F112" s="216" t="s">
        <v>159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124</v>
      </c>
      <c r="AU112" s="19" t="s">
        <v>81</v>
      </c>
    </row>
    <row r="113" s="13" customFormat="1">
      <c r="A113" s="13"/>
      <c r="B113" s="220"/>
      <c r="C113" s="221"/>
      <c r="D113" s="222" t="s">
        <v>126</v>
      </c>
      <c r="E113" s="223" t="s">
        <v>19</v>
      </c>
      <c r="F113" s="224" t="s">
        <v>160</v>
      </c>
      <c r="G113" s="221"/>
      <c r="H113" s="225">
        <v>14</v>
      </c>
      <c r="I113" s="226"/>
      <c r="J113" s="221"/>
      <c r="K113" s="221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126</v>
      </c>
      <c r="AU113" s="231" t="s">
        <v>81</v>
      </c>
      <c r="AV113" s="13" t="s">
        <v>81</v>
      </c>
      <c r="AW113" s="13" t="s">
        <v>33</v>
      </c>
      <c r="AX113" s="13" t="s">
        <v>79</v>
      </c>
      <c r="AY113" s="231" t="s">
        <v>115</v>
      </c>
    </row>
    <row r="114" s="2" customFormat="1" ht="49.05" customHeight="1">
      <c r="A114" s="40"/>
      <c r="B114" s="41"/>
      <c r="C114" s="202" t="s">
        <v>161</v>
      </c>
      <c r="D114" s="202" t="s">
        <v>117</v>
      </c>
      <c r="E114" s="203" t="s">
        <v>162</v>
      </c>
      <c r="F114" s="204" t="s">
        <v>163</v>
      </c>
      <c r="G114" s="205" t="s">
        <v>157</v>
      </c>
      <c r="H114" s="206">
        <v>14</v>
      </c>
      <c r="I114" s="207"/>
      <c r="J114" s="208">
        <f>ROUND(I114*H114,2)</f>
        <v>0</v>
      </c>
      <c r="K114" s="204" t="s">
        <v>121</v>
      </c>
      <c r="L114" s="46"/>
      <c r="M114" s="209" t="s">
        <v>19</v>
      </c>
      <c r="N114" s="210" t="s">
        <v>42</v>
      </c>
      <c r="O114" s="86"/>
      <c r="P114" s="211">
        <f>O114*H114</f>
        <v>0</v>
      </c>
      <c r="Q114" s="211">
        <v>0.036900000000000002</v>
      </c>
      <c r="R114" s="211">
        <f>Q114*H114</f>
        <v>0.51660000000000006</v>
      </c>
      <c r="S114" s="211">
        <v>0</v>
      </c>
      <c r="T114" s="21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122</v>
      </c>
      <c r="AT114" s="213" t="s">
        <v>117</v>
      </c>
      <c r="AU114" s="213" t="s">
        <v>81</v>
      </c>
      <c r="AY114" s="19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79</v>
      </c>
      <c r="BK114" s="214">
        <f>ROUND(I114*H114,2)</f>
        <v>0</v>
      </c>
      <c r="BL114" s="19" t="s">
        <v>122</v>
      </c>
      <c r="BM114" s="213" t="s">
        <v>164</v>
      </c>
    </row>
    <row r="115" s="2" customFormat="1">
      <c r="A115" s="40"/>
      <c r="B115" s="41"/>
      <c r="C115" s="42"/>
      <c r="D115" s="215" t="s">
        <v>124</v>
      </c>
      <c r="E115" s="42"/>
      <c r="F115" s="216" t="s">
        <v>165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124</v>
      </c>
      <c r="AU115" s="19" t="s">
        <v>81</v>
      </c>
    </row>
    <row r="116" s="13" customFormat="1">
      <c r="A116" s="13"/>
      <c r="B116" s="220"/>
      <c r="C116" s="221"/>
      <c r="D116" s="222" t="s">
        <v>126</v>
      </c>
      <c r="E116" s="223" t="s">
        <v>19</v>
      </c>
      <c r="F116" s="224" t="s">
        <v>160</v>
      </c>
      <c r="G116" s="221"/>
      <c r="H116" s="225">
        <v>14</v>
      </c>
      <c r="I116" s="226"/>
      <c r="J116" s="221"/>
      <c r="K116" s="221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126</v>
      </c>
      <c r="AU116" s="231" t="s">
        <v>81</v>
      </c>
      <c r="AV116" s="13" t="s">
        <v>81</v>
      </c>
      <c r="AW116" s="13" t="s">
        <v>33</v>
      </c>
      <c r="AX116" s="13" t="s">
        <v>79</v>
      </c>
      <c r="AY116" s="231" t="s">
        <v>115</v>
      </c>
    </row>
    <row r="117" s="2" customFormat="1" ht="49.05" customHeight="1">
      <c r="A117" s="40"/>
      <c r="B117" s="41"/>
      <c r="C117" s="202" t="s">
        <v>166</v>
      </c>
      <c r="D117" s="202" t="s">
        <v>117</v>
      </c>
      <c r="E117" s="203" t="s">
        <v>167</v>
      </c>
      <c r="F117" s="204" t="s">
        <v>168</v>
      </c>
      <c r="G117" s="205" t="s">
        <v>157</v>
      </c>
      <c r="H117" s="206">
        <v>26</v>
      </c>
      <c r="I117" s="207"/>
      <c r="J117" s="208">
        <f>ROUND(I117*H117,2)</f>
        <v>0</v>
      </c>
      <c r="K117" s="204" t="s">
        <v>121</v>
      </c>
      <c r="L117" s="46"/>
      <c r="M117" s="209" t="s">
        <v>19</v>
      </c>
      <c r="N117" s="210" t="s">
        <v>42</v>
      </c>
      <c r="O117" s="86"/>
      <c r="P117" s="211">
        <f>O117*H117</f>
        <v>0</v>
      </c>
      <c r="Q117" s="211">
        <v>0.036900000000000002</v>
      </c>
      <c r="R117" s="211">
        <f>Q117*H117</f>
        <v>0.95940000000000003</v>
      </c>
      <c r="S117" s="211">
        <v>0</v>
      </c>
      <c r="T117" s="21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122</v>
      </c>
      <c r="AT117" s="213" t="s">
        <v>117</v>
      </c>
      <c r="AU117" s="213" t="s">
        <v>81</v>
      </c>
      <c r="AY117" s="19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79</v>
      </c>
      <c r="BK117" s="214">
        <f>ROUND(I117*H117,2)</f>
        <v>0</v>
      </c>
      <c r="BL117" s="19" t="s">
        <v>122</v>
      </c>
      <c r="BM117" s="213" t="s">
        <v>169</v>
      </c>
    </row>
    <row r="118" s="2" customFormat="1">
      <c r="A118" s="40"/>
      <c r="B118" s="41"/>
      <c r="C118" s="42"/>
      <c r="D118" s="215" t="s">
        <v>124</v>
      </c>
      <c r="E118" s="42"/>
      <c r="F118" s="216" t="s">
        <v>170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124</v>
      </c>
      <c r="AU118" s="19" t="s">
        <v>81</v>
      </c>
    </row>
    <row r="119" s="13" customFormat="1">
      <c r="A119" s="13"/>
      <c r="B119" s="220"/>
      <c r="C119" s="221"/>
      <c r="D119" s="222" t="s">
        <v>126</v>
      </c>
      <c r="E119" s="223" t="s">
        <v>19</v>
      </c>
      <c r="F119" s="224" t="s">
        <v>171</v>
      </c>
      <c r="G119" s="221"/>
      <c r="H119" s="225">
        <v>26</v>
      </c>
      <c r="I119" s="226"/>
      <c r="J119" s="221"/>
      <c r="K119" s="221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126</v>
      </c>
      <c r="AU119" s="231" t="s">
        <v>81</v>
      </c>
      <c r="AV119" s="13" t="s">
        <v>81</v>
      </c>
      <c r="AW119" s="13" t="s">
        <v>33</v>
      </c>
      <c r="AX119" s="13" t="s">
        <v>79</v>
      </c>
      <c r="AY119" s="231" t="s">
        <v>115</v>
      </c>
    </row>
    <row r="120" s="2" customFormat="1" ht="16.5" customHeight="1">
      <c r="A120" s="40"/>
      <c r="B120" s="41"/>
      <c r="C120" s="202" t="s">
        <v>172</v>
      </c>
      <c r="D120" s="202" t="s">
        <v>117</v>
      </c>
      <c r="E120" s="203" t="s">
        <v>173</v>
      </c>
      <c r="F120" s="204" t="s">
        <v>174</v>
      </c>
      <c r="G120" s="205" t="s">
        <v>120</v>
      </c>
      <c r="H120" s="206">
        <v>6.0999999999999996</v>
      </c>
      <c r="I120" s="207"/>
      <c r="J120" s="208">
        <f>ROUND(I120*H120,2)</f>
        <v>0</v>
      </c>
      <c r="K120" s="204" t="s">
        <v>121</v>
      </c>
      <c r="L120" s="46"/>
      <c r="M120" s="209" t="s">
        <v>19</v>
      </c>
      <c r="N120" s="210" t="s">
        <v>42</v>
      </c>
      <c r="O120" s="86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3" t="s">
        <v>122</v>
      </c>
      <c r="AT120" s="213" t="s">
        <v>117</v>
      </c>
      <c r="AU120" s="213" t="s">
        <v>81</v>
      </c>
      <c r="AY120" s="19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9" t="s">
        <v>79</v>
      </c>
      <c r="BK120" s="214">
        <f>ROUND(I120*H120,2)</f>
        <v>0</v>
      </c>
      <c r="BL120" s="19" t="s">
        <v>122</v>
      </c>
      <c r="BM120" s="213" t="s">
        <v>175</v>
      </c>
    </row>
    <row r="121" s="2" customFormat="1">
      <c r="A121" s="40"/>
      <c r="B121" s="41"/>
      <c r="C121" s="42"/>
      <c r="D121" s="215" t="s">
        <v>124</v>
      </c>
      <c r="E121" s="42"/>
      <c r="F121" s="216" t="s">
        <v>176</v>
      </c>
      <c r="G121" s="42"/>
      <c r="H121" s="42"/>
      <c r="I121" s="217"/>
      <c r="J121" s="42"/>
      <c r="K121" s="42"/>
      <c r="L121" s="46"/>
      <c r="M121" s="218"/>
      <c r="N121" s="21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124</v>
      </c>
      <c r="AU121" s="19" t="s">
        <v>81</v>
      </c>
    </row>
    <row r="122" s="13" customFormat="1">
      <c r="A122" s="13"/>
      <c r="B122" s="220"/>
      <c r="C122" s="221"/>
      <c r="D122" s="222" t="s">
        <v>126</v>
      </c>
      <c r="E122" s="223" t="s">
        <v>19</v>
      </c>
      <c r="F122" s="224" t="s">
        <v>177</v>
      </c>
      <c r="G122" s="221"/>
      <c r="H122" s="225">
        <v>6.0999999999999996</v>
      </c>
      <c r="I122" s="226"/>
      <c r="J122" s="221"/>
      <c r="K122" s="221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126</v>
      </c>
      <c r="AU122" s="231" t="s">
        <v>81</v>
      </c>
      <c r="AV122" s="13" t="s">
        <v>81</v>
      </c>
      <c r="AW122" s="13" t="s">
        <v>33</v>
      </c>
      <c r="AX122" s="13" t="s">
        <v>79</v>
      </c>
      <c r="AY122" s="231" t="s">
        <v>115</v>
      </c>
    </row>
    <row r="123" s="2" customFormat="1" ht="24.15" customHeight="1">
      <c r="A123" s="40"/>
      <c r="B123" s="41"/>
      <c r="C123" s="202" t="s">
        <v>178</v>
      </c>
      <c r="D123" s="202" t="s">
        <v>117</v>
      </c>
      <c r="E123" s="203" t="s">
        <v>179</v>
      </c>
      <c r="F123" s="204" t="s">
        <v>180</v>
      </c>
      <c r="G123" s="205" t="s">
        <v>181</v>
      </c>
      <c r="H123" s="206">
        <v>160.316</v>
      </c>
      <c r="I123" s="207"/>
      <c r="J123" s="208">
        <f>ROUND(I123*H123,2)</f>
        <v>0</v>
      </c>
      <c r="K123" s="204" t="s">
        <v>121</v>
      </c>
      <c r="L123" s="46"/>
      <c r="M123" s="209" t="s">
        <v>19</v>
      </c>
      <c r="N123" s="210" t="s">
        <v>42</v>
      </c>
      <c r="O123" s="86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3" t="s">
        <v>122</v>
      </c>
      <c r="AT123" s="213" t="s">
        <v>117</v>
      </c>
      <c r="AU123" s="213" t="s">
        <v>81</v>
      </c>
      <c r="AY123" s="19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9" t="s">
        <v>79</v>
      </c>
      <c r="BK123" s="214">
        <f>ROUND(I123*H123,2)</f>
        <v>0</v>
      </c>
      <c r="BL123" s="19" t="s">
        <v>122</v>
      </c>
      <c r="BM123" s="213" t="s">
        <v>182</v>
      </c>
    </row>
    <row r="124" s="2" customFormat="1">
      <c r="A124" s="40"/>
      <c r="B124" s="41"/>
      <c r="C124" s="42"/>
      <c r="D124" s="215" t="s">
        <v>124</v>
      </c>
      <c r="E124" s="42"/>
      <c r="F124" s="216" t="s">
        <v>183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124</v>
      </c>
      <c r="AU124" s="19" t="s">
        <v>81</v>
      </c>
    </row>
    <row r="125" s="13" customFormat="1">
      <c r="A125" s="13"/>
      <c r="B125" s="220"/>
      <c r="C125" s="221"/>
      <c r="D125" s="222" t="s">
        <v>126</v>
      </c>
      <c r="E125" s="223" t="s">
        <v>19</v>
      </c>
      <c r="F125" s="224" t="s">
        <v>184</v>
      </c>
      <c r="G125" s="221"/>
      <c r="H125" s="225">
        <v>340.49000000000001</v>
      </c>
      <c r="I125" s="226"/>
      <c r="J125" s="221"/>
      <c r="K125" s="221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126</v>
      </c>
      <c r="AU125" s="231" t="s">
        <v>81</v>
      </c>
      <c r="AV125" s="13" t="s">
        <v>81</v>
      </c>
      <c r="AW125" s="13" t="s">
        <v>33</v>
      </c>
      <c r="AX125" s="13" t="s">
        <v>71</v>
      </c>
      <c r="AY125" s="231" t="s">
        <v>115</v>
      </c>
    </row>
    <row r="126" s="13" customFormat="1">
      <c r="A126" s="13"/>
      <c r="B126" s="220"/>
      <c r="C126" s="221"/>
      <c r="D126" s="222" t="s">
        <v>126</v>
      </c>
      <c r="E126" s="223" t="s">
        <v>19</v>
      </c>
      <c r="F126" s="224" t="s">
        <v>185</v>
      </c>
      <c r="G126" s="221"/>
      <c r="H126" s="225">
        <v>-0.60999999999999999</v>
      </c>
      <c r="I126" s="226"/>
      <c r="J126" s="221"/>
      <c r="K126" s="221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126</v>
      </c>
      <c r="AU126" s="231" t="s">
        <v>81</v>
      </c>
      <c r="AV126" s="13" t="s">
        <v>81</v>
      </c>
      <c r="AW126" s="13" t="s">
        <v>33</v>
      </c>
      <c r="AX126" s="13" t="s">
        <v>71</v>
      </c>
      <c r="AY126" s="231" t="s">
        <v>115</v>
      </c>
    </row>
    <row r="127" s="13" customFormat="1">
      <c r="A127" s="13"/>
      <c r="B127" s="220"/>
      <c r="C127" s="221"/>
      <c r="D127" s="222" t="s">
        <v>126</v>
      </c>
      <c r="E127" s="223" t="s">
        <v>19</v>
      </c>
      <c r="F127" s="224" t="s">
        <v>186</v>
      </c>
      <c r="G127" s="221"/>
      <c r="H127" s="225">
        <v>-7.093</v>
      </c>
      <c r="I127" s="226"/>
      <c r="J127" s="221"/>
      <c r="K127" s="221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126</v>
      </c>
      <c r="AU127" s="231" t="s">
        <v>81</v>
      </c>
      <c r="AV127" s="13" t="s">
        <v>81</v>
      </c>
      <c r="AW127" s="13" t="s">
        <v>33</v>
      </c>
      <c r="AX127" s="13" t="s">
        <v>71</v>
      </c>
      <c r="AY127" s="231" t="s">
        <v>115</v>
      </c>
    </row>
    <row r="128" s="13" customFormat="1">
      <c r="A128" s="13"/>
      <c r="B128" s="220"/>
      <c r="C128" s="221"/>
      <c r="D128" s="222" t="s">
        <v>126</v>
      </c>
      <c r="E128" s="223" t="s">
        <v>19</v>
      </c>
      <c r="F128" s="224" t="s">
        <v>187</v>
      </c>
      <c r="G128" s="221"/>
      <c r="H128" s="225">
        <v>-2.1779999999999999</v>
      </c>
      <c r="I128" s="226"/>
      <c r="J128" s="221"/>
      <c r="K128" s="221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126</v>
      </c>
      <c r="AU128" s="231" t="s">
        <v>81</v>
      </c>
      <c r="AV128" s="13" t="s">
        <v>81</v>
      </c>
      <c r="AW128" s="13" t="s">
        <v>33</v>
      </c>
      <c r="AX128" s="13" t="s">
        <v>71</v>
      </c>
      <c r="AY128" s="231" t="s">
        <v>115</v>
      </c>
    </row>
    <row r="129" s="13" customFormat="1">
      <c r="A129" s="13"/>
      <c r="B129" s="220"/>
      <c r="C129" s="221"/>
      <c r="D129" s="222" t="s">
        <v>126</v>
      </c>
      <c r="E129" s="223" t="s">
        <v>19</v>
      </c>
      <c r="F129" s="224" t="s">
        <v>188</v>
      </c>
      <c r="G129" s="221"/>
      <c r="H129" s="225">
        <v>-54.161999999999999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126</v>
      </c>
      <c r="AU129" s="231" t="s">
        <v>81</v>
      </c>
      <c r="AV129" s="13" t="s">
        <v>81</v>
      </c>
      <c r="AW129" s="13" t="s">
        <v>33</v>
      </c>
      <c r="AX129" s="13" t="s">
        <v>71</v>
      </c>
      <c r="AY129" s="231" t="s">
        <v>115</v>
      </c>
    </row>
    <row r="130" s="13" customFormat="1">
      <c r="A130" s="13"/>
      <c r="B130" s="220"/>
      <c r="C130" s="221"/>
      <c r="D130" s="222" t="s">
        <v>126</v>
      </c>
      <c r="E130" s="223" t="s">
        <v>19</v>
      </c>
      <c r="F130" s="224" t="s">
        <v>189</v>
      </c>
      <c r="G130" s="221"/>
      <c r="H130" s="225">
        <v>-8.5809999999999995</v>
      </c>
      <c r="I130" s="226"/>
      <c r="J130" s="221"/>
      <c r="K130" s="221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126</v>
      </c>
      <c r="AU130" s="231" t="s">
        <v>81</v>
      </c>
      <c r="AV130" s="13" t="s">
        <v>81</v>
      </c>
      <c r="AW130" s="13" t="s">
        <v>33</v>
      </c>
      <c r="AX130" s="13" t="s">
        <v>71</v>
      </c>
      <c r="AY130" s="231" t="s">
        <v>115</v>
      </c>
    </row>
    <row r="131" s="13" customFormat="1">
      <c r="A131" s="13"/>
      <c r="B131" s="220"/>
      <c r="C131" s="221"/>
      <c r="D131" s="222" t="s">
        <v>126</v>
      </c>
      <c r="E131" s="223" t="s">
        <v>19</v>
      </c>
      <c r="F131" s="224" t="s">
        <v>190</v>
      </c>
      <c r="G131" s="221"/>
      <c r="H131" s="225">
        <v>-0.67200000000000004</v>
      </c>
      <c r="I131" s="226"/>
      <c r="J131" s="221"/>
      <c r="K131" s="221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126</v>
      </c>
      <c r="AU131" s="231" t="s">
        <v>81</v>
      </c>
      <c r="AV131" s="13" t="s">
        <v>81</v>
      </c>
      <c r="AW131" s="13" t="s">
        <v>33</v>
      </c>
      <c r="AX131" s="13" t="s">
        <v>71</v>
      </c>
      <c r="AY131" s="231" t="s">
        <v>115</v>
      </c>
    </row>
    <row r="132" s="15" customFormat="1">
      <c r="A132" s="15"/>
      <c r="B132" s="243"/>
      <c r="C132" s="244"/>
      <c r="D132" s="222" t="s">
        <v>126</v>
      </c>
      <c r="E132" s="245" t="s">
        <v>19</v>
      </c>
      <c r="F132" s="246" t="s">
        <v>191</v>
      </c>
      <c r="G132" s="244"/>
      <c r="H132" s="247">
        <v>267.19399999999996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3" t="s">
        <v>126</v>
      </c>
      <c r="AU132" s="253" t="s">
        <v>81</v>
      </c>
      <c r="AV132" s="15" t="s">
        <v>136</v>
      </c>
      <c r="AW132" s="15" t="s">
        <v>33</v>
      </c>
      <c r="AX132" s="15" t="s">
        <v>71</v>
      </c>
      <c r="AY132" s="253" t="s">
        <v>115</v>
      </c>
    </row>
    <row r="133" s="13" customFormat="1">
      <c r="A133" s="13"/>
      <c r="B133" s="220"/>
      <c r="C133" s="221"/>
      <c r="D133" s="222" t="s">
        <v>126</v>
      </c>
      <c r="E133" s="223" t="s">
        <v>19</v>
      </c>
      <c r="F133" s="224" t="s">
        <v>192</v>
      </c>
      <c r="G133" s="221"/>
      <c r="H133" s="225">
        <v>160.316</v>
      </c>
      <c r="I133" s="226"/>
      <c r="J133" s="221"/>
      <c r="K133" s="221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126</v>
      </c>
      <c r="AU133" s="231" t="s">
        <v>81</v>
      </c>
      <c r="AV133" s="13" t="s">
        <v>81</v>
      </c>
      <c r="AW133" s="13" t="s">
        <v>33</v>
      </c>
      <c r="AX133" s="13" t="s">
        <v>79</v>
      </c>
      <c r="AY133" s="231" t="s">
        <v>115</v>
      </c>
    </row>
    <row r="134" s="2" customFormat="1" ht="24.15" customHeight="1">
      <c r="A134" s="40"/>
      <c r="B134" s="41"/>
      <c r="C134" s="202" t="s">
        <v>193</v>
      </c>
      <c r="D134" s="202" t="s">
        <v>117</v>
      </c>
      <c r="E134" s="203" t="s">
        <v>194</v>
      </c>
      <c r="F134" s="204" t="s">
        <v>195</v>
      </c>
      <c r="G134" s="205" t="s">
        <v>181</v>
      </c>
      <c r="H134" s="206">
        <v>106.878</v>
      </c>
      <c r="I134" s="207"/>
      <c r="J134" s="208">
        <f>ROUND(I134*H134,2)</f>
        <v>0</v>
      </c>
      <c r="K134" s="204" t="s">
        <v>121</v>
      </c>
      <c r="L134" s="46"/>
      <c r="M134" s="209" t="s">
        <v>19</v>
      </c>
      <c r="N134" s="210" t="s">
        <v>42</v>
      </c>
      <c r="O134" s="86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3" t="s">
        <v>122</v>
      </c>
      <c r="AT134" s="213" t="s">
        <v>117</v>
      </c>
      <c r="AU134" s="213" t="s">
        <v>81</v>
      </c>
      <c r="AY134" s="19" t="s">
        <v>115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9" t="s">
        <v>79</v>
      </c>
      <c r="BK134" s="214">
        <f>ROUND(I134*H134,2)</f>
        <v>0</v>
      </c>
      <c r="BL134" s="19" t="s">
        <v>122</v>
      </c>
      <c r="BM134" s="213" t="s">
        <v>196</v>
      </c>
    </row>
    <row r="135" s="2" customFormat="1">
      <c r="A135" s="40"/>
      <c r="B135" s="41"/>
      <c r="C135" s="42"/>
      <c r="D135" s="215" t="s">
        <v>124</v>
      </c>
      <c r="E135" s="42"/>
      <c r="F135" s="216" t="s">
        <v>197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124</v>
      </c>
      <c r="AU135" s="19" t="s">
        <v>81</v>
      </c>
    </row>
    <row r="136" s="13" customFormat="1">
      <c r="A136" s="13"/>
      <c r="B136" s="220"/>
      <c r="C136" s="221"/>
      <c r="D136" s="222" t="s">
        <v>126</v>
      </c>
      <c r="E136" s="223" t="s">
        <v>19</v>
      </c>
      <c r="F136" s="224" t="s">
        <v>184</v>
      </c>
      <c r="G136" s="221"/>
      <c r="H136" s="225">
        <v>340.49000000000001</v>
      </c>
      <c r="I136" s="226"/>
      <c r="J136" s="221"/>
      <c r="K136" s="221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126</v>
      </c>
      <c r="AU136" s="231" t="s">
        <v>81</v>
      </c>
      <c r="AV136" s="13" t="s">
        <v>81</v>
      </c>
      <c r="AW136" s="13" t="s">
        <v>33</v>
      </c>
      <c r="AX136" s="13" t="s">
        <v>71</v>
      </c>
      <c r="AY136" s="231" t="s">
        <v>115</v>
      </c>
    </row>
    <row r="137" s="13" customFormat="1">
      <c r="A137" s="13"/>
      <c r="B137" s="220"/>
      <c r="C137" s="221"/>
      <c r="D137" s="222" t="s">
        <v>126</v>
      </c>
      <c r="E137" s="223" t="s">
        <v>19</v>
      </c>
      <c r="F137" s="224" t="s">
        <v>185</v>
      </c>
      <c r="G137" s="221"/>
      <c r="H137" s="225">
        <v>-0.60999999999999999</v>
      </c>
      <c r="I137" s="226"/>
      <c r="J137" s="221"/>
      <c r="K137" s="221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126</v>
      </c>
      <c r="AU137" s="231" t="s">
        <v>81</v>
      </c>
      <c r="AV137" s="13" t="s">
        <v>81</v>
      </c>
      <c r="AW137" s="13" t="s">
        <v>33</v>
      </c>
      <c r="AX137" s="13" t="s">
        <v>71</v>
      </c>
      <c r="AY137" s="231" t="s">
        <v>115</v>
      </c>
    </row>
    <row r="138" s="13" customFormat="1">
      <c r="A138" s="13"/>
      <c r="B138" s="220"/>
      <c r="C138" s="221"/>
      <c r="D138" s="222" t="s">
        <v>126</v>
      </c>
      <c r="E138" s="223" t="s">
        <v>19</v>
      </c>
      <c r="F138" s="224" t="s">
        <v>186</v>
      </c>
      <c r="G138" s="221"/>
      <c r="H138" s="225">
        <v>-7.093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126</v>
      </c>
      <c r="AU138" s="231" t="s">
        <v>81</v>
      </c>
      <c r="AV138" s="13" t="s">
        <v>81</v>
      </c>
      <c r="AW138" s="13" t="s">
        <v>33</v>
      </c>
      <c r="AX138" s="13" t="s">
        <v>71</v>
      </c>
      <c r="AY138" s="231" t="s">
        <v>115</v>
      </c>
    </row>
    <row r="139" s="13" customFormat="1">
      <c r="A139" s="13"/>
      <c r="B139" s="220"/>
      <c r="C139" s="221"/>
      <c r="D139" s="222" t="s">
        <v>126</v>
      </c>
      <c r="E139" s="223" t="s">
        <v>19</v>
      </c>
      <c r="F139" s="224" t="s">
        <v>187</v>
      </c>
      <c r="G139" s="221"/>
      <c r="H139" s="225">
        <v>-2.1779999999999999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126</v>
      </c>
      <c r="AU139" s="231" t="s">
        <v>81</v>
      </c>
      <c r="AV139" s="13" t="s">
        <v>81</v>
      </c>
      <c r="AW139" s="13" t="s">
        <v>33</v>
      </c>
      <c r="AX139" s="13" t="s">
        <v>71</v>
      </c>
      <c r="AY139" s="231" t="s">
        <v>115</v>
      </c>
    </row>
    <row r="140" s="13" customFormat="1">
      <c r="A140" s="13"/>
      <c r="B140" s="220"/>
      <c r="C140" s="221"/>
      <c r="D140" s="222" t="s">
        <v>126</v>
      </c>
      <c r="E140" s="223" t="s">
        <v>19</v>
      </c>
      <c r="F140" s="224" t="s">
        <v>188</v>
      </c>
      <c r="G140" s="221"/>
      <c r="H140" s="225">
        <v>-54.161999999999999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126</v>
      </c>
      <c r="AU140" s="231" t="s">
        <v>81</v>
      </c>
      <c r="AV140" s="13" t="s">
        <v>81</v>
      </c>
      <c r="AW140" s="13" t="s">
        <v>33</v>
      </c>
      <c r="AX140" s="13" t="s">
        <v>71</v>
      </c>
      <c r="AY140" s="231" t="s">
        <v>115</v>
      </c>
    </row>
    <row r="141" s="13" customFormat="1">
      <c r="A141" s="13"/>
      <c r="B141" s="220"/>
      <c r="C141" s="221"/>
      <c r="D141" s="222" t="s">
        <v>126</v>
      </c>
      <c r="E141" s="223" t="s">
        <v>19</v>
      </c>
      <c r="F141" s="224" t="s">
        <v>189</v>
      </c>
      <c r="G141" s="221"/>
      <c r="H141" s="225">
        <v>-8.5809999999999995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126</v>
      </c>
      <c r="AU141" s="231" t="s">
        <v>81</v>
      </c>
      <c r="AV141" s="13" t="s">
        <v>81</v>
      </c>
      <c r="AW141" s="13" t="s">
        <v>33</v>
      </c>
      <c r="AX141" s="13" t="s">
        <v>71</v>
      </c>
      <c r="AY141" s="231" t="s">
        <v>115</v>
      </c>
    </row>
    <row r="142" s="13" customFormat="1">
      <c r="A142" s="13"/>
      <c r="B142" s="220"/>
      <c r="C142" s="221"/>
      <c r="D142" s="222" t="s">
        <v>126</v>
      </c>
      <c r="E142" s="223" t="s">
        <v>19</v>
      </c>
      <c r="F142" s="224" t="s">
        <v>190</v>
      </c>
      <c r="G142" s="221"/>
      <c r="H142" s="225">
        <v>-0.67200000000000004</v>
      </c>
      <c r="I142" s="226"/>
      <c r="J142" s="221"/>
      <c r="K142" s="221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126</v>
      </c>
      <c r="AU142" s="231" t="s">
        <v>81</v>
      </c>
      <c r="AV142" s="13" t="s">
        <v>81</v>
      </c>
      <c r="AW142" s="13" t="s">
        <v>33</v>
      </c>
      <c r="AX142" s="13" t="s">
        <v>71</v>
      </c>
      <c r="AY142" s="231" t="s">
        <v>115</v>
      </c>
    </row>
    <row r="143" s="15" customFormat="1">
      <c r="A143" s="15"/>
      <c r="B143" s="243"/>
      <c r="C143" s="244"/>
      <c r="D143" s="222" t="s">
        <v>126</v>
      </c>
      <c r="E143" s="245" t="s">
        <v>19</v>
      </c>
      <c r="F143" s="246" t="s">
        <v>191</v>
      </c>
      <c r="G143" s="244"/>
      <c r="H143" s="247">
        <v>267.19399999999996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3" t="s">
        <v>126</v>
      </c>
      <c r="AU143" s="253" t="s">
        <v>81</v>
      </c>
      <c r="AV143" s="15" t="s">
        <v>136</v>
      </c>
      <c r="AW143" s="15" t="s">
        <v>33</v>
      </c>
      <c r="AX143" s="15" t="s">
        <v>71</v>
      </c>
      <c r="AY143" s="253" t="s">
        <v>115</v>
      </c>
    </row>
    <row r="144" s="13" customFormat="1">
      <c r="A144" s="13"/>
      <c r="B144" s="220"/>
      <c r="C144" s="221"/>
      <c r="D144" s="222" t="s">
        <v>126</v>
      </c>
      <c r="E144" s="223" t="s">
        <v>19</v>
      </c>
      <c r="F144" s="224" t="s">
        <v>198</v>
      </c>
      <c r="G144" s="221"/>
      <c r="H144" s="225">
        <v>106.878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126</v>
      </c>
      <c r="AU144" s="231" t="s">
        <v>81</v>
      </c>
      <c r="AV144" s="13" t="s">
        <v>81</v>
      </c>
      <c r="AW144" s="13" t="s">
        <v>33</v>
      </c>
      <c r="AX144" s="13" t="s">
        <v>79</v>
      </c>
      <c r="AY144" s="231" t="s">
        <v>115</v>
      </c>
    </row>
    <row r="145" s="2" customFormat="1" ht="21.75" customHeight="1">
      <c r="A145" s="40"/>
      <c r="B145" s="41"/>
      <c r="C145" s="202" t="s">
        <v>8</v>
      </c>
      <c r="D145" s="202" t="s">
        <v>117</v>
      </c>
      <c r="E145" s="203" t="s">
        <v>199</v>
      </c>
      <c r="F145" s="204" t="s">
        <v>200</v>
      </c>
      <c r="G145" s="205" t="s">
        <v>120</v>
      </c>
      <c r="H145" s="206">
        <v>249.28999999999999</v>
      </c>
      <c r="I145" s="207"/>
      <c r="J145" s="208">
        <f>ROUND(I145*H145,2)</f>
        <v>0</v>
      </c>
      <c r="K145" s="204" t="s">
        <v>121</v>
      </c>
      <c r="L145" s="46"/>
      <c r="M145" s="209" t="s">
        <v>19</v>
      </c>
      <c r="N145" s="210" t="s">
        <v>42</v>
      </c>
      <c r="O145" s="86"/>
      <c r="P145" s="211">
        <f>O145*H145</f>
        <v>0</v>
      </c>
      <c r="Q145" s="211">
        <v>0.00084000000000000003</v>
      </c>
      <c r="R145" s="211">
        <f>Q145*H145</f>
        <v>0.2094036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122</v>
      </c>
      <c r="AT145" s="213" t="s">
        <v>117</v>
      </c>
      <c r="AU145" s="213" t="s">
        <v>81</v>
      </c>
      <c r="AY145" s="19" t="s">
        <v>115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9" t="s">
        <v>79</v>
      </c>
      <c r="BK145" s="214">
        <f>ROUND(I145*H145,2)</f>
        <v>0</v>
      </c>
      <c r="BL145" s="19" t="s">
        <v>122</v>
      </c>
      <c r="BM145" s="213" t="s">
        <v>201</v>
      </c>
    </row>
    <row r="146" s="2" customFormat="1">
      <c r="A146" s="40"/>
      <c r="B146" s="41"/>
      <c r="C146" s="42"/>
      <c r="D146" s="215" t="s">
        <v>124</v>
      </c>
      <c r="E146" s="42"/>
      <c r="F146" s="216" t="s">
        <v>202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124</v>
      </c>
      <c r="AU146" s="19" t="s">
        <v>81</v>
      </c>
    </row>
    <row r="147" s="13" customFormat="1">
      <c r="A147" s="13"/>
      <c r="B147" s="220"/>
      <c r="C147" s="221"/>
      <c r="D147" s="222" t="s">
        <v>126</v>
      </c>
      <c r="E147" s="223" t="s">
        <v>19</v>
      </c>
      <c r="F147" s="224" t="s">
        <v>203</v>
      </c>
      <c r="G147" s="221"/>
      <c r="H147" s="225">
        <v>249.28999999999999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126</v>
      </c>
      <c r="AU147" s="231" t="s">
        <v>81</v>
      </c>
      <c r="AV147" s="13" t="s">
        <v>81</v>
      </c>
      <c r="AW147" s="13" t="s">
        <v>33</v>
      </c>
      <c r="AX147" s="13" t="s">
        <v>79</v>
      </c>
      <c r="AY147" s="231" t="s">
        <v>115</v>
      </c>
    </row>
    <row r="148" s="2" customFormat="1" ht="24.15" customHeight="1">
      <c r="A148" s="40"/>
      <c r="B148" s="41"/>
      <c r="C148" s="202" t="s">
        <v>204</v>
      </c>
      <c r="D148" s="202" t="s">
        <v>117</v>
      </c>
      <c r="E148" s="203" t="s">
        <v>205</v>
      </c>
      <c r="F148" s="204" t="s">
        <v>206</v>
      </c>
      <c r="G148" s="205" t="s">
        <v>120</v>
      </c>
      <c r="H148" s="206">
        <v>431.69</v>
      </c>
      <c r="I148" s="207"/>
      <c r="J148" s="208">
        <f>ROUND(I148*H148,2)</f>
        <v>0</v>
      </c>
      <c r="K148" s="204" t="s">
        <v>121</v>
      </c>
      <c r="L148" s="46"/>
      <c r="M148" s="209" t="s">
        <v>19</v>
      </c>
      <c r="N148" s="210" t="s">
        <v>42</v>
      </c>
      <c r="O148" s="86"/>
      <c r="P148" s="211">
        <f>O148*H148</f>
        <v>0</v>
      </c>
      <c r="Q148" s="211">
        <v>0.00084999999999999995</v>
      </c>
      <c r="R148" s="211">
        <f>Q148*H148</f>
        <v>0.3669365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122</v>
      </c>
      <c r="AT148" s="213" t="s">
        <v>117</v>
      </c>
      <c r="AU148" s="213" t="s">
        <v>81</v>
      </c>
      <c r="AY148" s="19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79</v>
      </c>
      <c r="BK148" s="214">
        <f>ROUND(I148*H148,2)</f>
        <v>0</v>
      </c>
      <c r="BL148" s="19" t="s">
        <v>122</v>
      </c>
      <c r="BM148" s="213" t="s">
        <v>207</v>
      </c>
    </row>
    <row r="149" s="2" customFormat="1">
      <c r="A149" s="40"/>
      <c r="B149" s="41"/>
      <c r="C149" s="42"/>
      <c r="D149" s="215" t="s">
        <v>124</v>
      </c>
      <c r="E149" s="42"/>
      <c r="F149" s="216" t="s">
        <v>208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124</v>
      </c>
      <c r="AU149" s="19" t="s">
        <v>81</v>
      </c>
    </row>
    <row r="150" s="13" customFormat="1">
      <c r="A150" s="13"/>
      <c r="B150" s="220"/>
      <c r="C150" s="221"/>
      <c r="D150" s="222" t="s">
        <v>126</v>
      </c>
      <c r="E150" s="223" t="s">
        <v>19</v>
      </c>
      <c r="F150" s="224" t="s">
        <v>209</v>
      </c>
      <c r="G150" s="221"/>
      <c r="H150" s="225">
        <v>431.69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126</v>
      </c>
      <c r="AU150" s="231" t="s">
        <v>81</v>
      </c>
      <c r="AV150" s="13" t="s">
        <v>81</v>
      </c>
      <c r="AW150" s="13" t="s">
        <v>33</v>
      </c>
      <c r="AX150" s="13" t="s">
        <v>79</v>
      </c>
      <c r="AY150" s="231" t="s">
        <v>115</v>
      </c>
    </row>
    <row r="151" s="2" customFormat="1" ht="24.15" customHeight="1">
      <c r="A151" s="40"/>
      <c r="B151" s="41"/>
      <c r="C151" s="202" t="s">
        <v>160</v>
      </c>
      <c r="D151" s="202" t="s">
        <v>117</v>
      </c>
      <c r="E151" s="203" t="s">
        <v>210</v>
      </c>
      <c r="F151" s="204" t="s">
        <v>211</v>
      </c>
      <c r="G151" s="205" t="s">
        <v>120</v>
      </c>
      <c r="H151" s="206">
        <v>249.28999999999999</v>
      </c>
      <c r="I151" s="207"/>
      <c r="J151" s="208">
        <f>ROUND(I151*H151,2)</f>
        <v>0</v>
      </c>
      <c r="K151" s="204" t="s">
        <v>121</v>
      </c>
      <c r="L151" s="46"/>
      <c r="M151" s="209" t="s">
        <v>19</v>
      </c>
      <c r="N151" s="210" t="s">
        <v>42</v>
      </c>
      <c r="O151" s="8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122</v>
      </c>
      <c r="AT151" s="213" t="s">
        <v>117</v>
      </c>
      <c r="AU151" s="213" t="s">
        <v>81</v>
      </c>
      <c r="AY151" s="19" t="s">
        <v>115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79</v>
      </c>
      <c r="BK151" s="214">
        <f>ROUND(I151*H151,2)</f>
        <v>0</v>
      </c>
      <c r="BL151" s="19" t="s">
        <v>122</v>
      </c>
      <c r="BM151" s="213" t="s">
        <v>212</v>
      </c>
    </row>
    <row r="152" s="2" customFormat="1">
      <c r="A152" s="40"/>
      <c r="B152" s="41"/>
      <c r="C152" s="42"/>
      <c r="D152" s="215" t="s">
        <v>124</v>
      </c>
      <c r="E152" s="42"/>
      <c r="F152" s="216" t="s">
        <v>213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124</v>
      </c>
      <c r="AU152" s="19" t="s">
        <v>81</v>
      </c>
    </row>
    <row r="153" s="13" customFormat="1">
      <c r="A153" s="13"/>
      <c r="B153" s="220"/>
      <c r="C153" s="221"/>
      <c r="D153" s="222" t="s">
        <v>126</v>
      </c>
      <c r="E153" s="223" t="s">
        <v>19</v>
      </c>
      <c r="F153" s="224" t="s">
        <v>203</v>
      </c>
      <c r="G153" s="221"/>
      <c r="H153" s="225">
        <v>249.28999999999999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126</v>
      </c>
      <c r="AU153" s="231" t="s">
        <v>81</v>
      </c>
      <c r="AV153" s="13" t="s">
        <v>81</v>
      </c>
      <c r="AW153" s="13" t="s">
        <v>33</v>
      </c>
      <c r="AX153" s="13" t="s">
        <v>79</v>
      </c>
      <c r="AY153" s="231" t="s">
        <v>115</v>
      </c>
    </row>
    <row r="154" s="2" customFormat="1" ht="24.15" customHeight="1">
      <c r="A154" s="40"/>
      <c r="B154" s="41"/>
      <c r="C154" s="202" t="s">
        <v>214</v>
      </c>
      <c r="D154" s="202" t="s">
        <v>117</v>
      </c>
      <c r="E154" s="203" t="s">
        <v>215</v>
      </c>
      <c r="F154" s="204" t="s">
        <v>216</v>
      </c>
      <c r="G154" s="205" t="s">
        <v>120</v>
      </c>
      <c r="H154" s="206">
        <v>431.69</v>
      </c>
      <c r="I154" s="207"/>
      <c r="J154" s="208">
        <f>ROUND(I154*H154,2)</f>
        <v>0</v>
      </c>
      <c r="K154" s="204" t="s">
        <v>121</v>
      </c>
      <c r="L154" s="46"/>
      <c r="M154" s="209" t="s">
        <v>19</v>
      </c>
      <c r="N154" s="210" t="s">
        <v>42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122</v>
      </c>
      <c r="AT154" s="213" t="s">
        <v>117</v>
      </c>
      <c r="AU154" s="213" t="s">
        <v>81</v>
      </c>
      <c r="AY154" s="19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79</v>
      </c>
      <c r="BK154" s="214">
        <f>ROUND(I154*H154,2)</f>
        <v>0</v>
      </c>
      <c r="BL154" s="19" t="s">
        <v>122</v>
      </c>
      <c r="BM154" s="213" t="s">
        <v>217</v>
      </c>
    </row>
    <row r="155" s="2" customFormat="1">
      <c r="A155" s="40"/>
      <c r="B155" s="41"/>
      <c r="C155" s="42"/>
      <c r="D155" s="215" t="s">
        <v>124</v>
      </c>
      <c r="E155" s="42"/>
      <c r="F155" s="216" t="s">
        <v>218</v>
      </c>
      <c r="G155" s="42"/>
      <c r="H155" s="42"/>
      <c r="I155" s="217"/>
      <c r="J155" s="42"/>
      <c r="K155" s="42"/>
      <c r="L155" s="46"/>
      <c r="M155" s="218"/>
      <c r="N155" s="21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124</v>
      </c>
      <c r="AU155" s="19" t="s">
        <v>81</v>
      </c>
    </row>
    <row r="156" s="13" customFormat="1">
      <c r="A156" s="13"/>
      <c r="B156" s="220"/>
      <c r="C156" s="221"/>
      <c r="D156" s="222" t="s">
        <v>126</v>
      </c>
      <c r="E156" s="223" t="s">
        <v>19</v>
      </c>
      <c r="F156" s="224" t="s">
        <v>209</v>
      </c>
      <c r="G156" s="221"/>
      <c r="H156" s="225">
        <v>431.69</v>
      </c>
      <c r="I156" s="226"/>
      <c r="J156" s="221"/>
      <c r="K156" s="221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126</v>
      </c>
      <c r="AU156" s="231" t="s">
        <v>81</v>
      </c>
      <c r="AV156" s="13" t="s">
        <v>81</v>
      </c>
      <c r="AW156" s="13" t="s">
        <v>33</v>
      </c>
      <c r="AX156" s="13" t="s">
        <v>79</v>
      </c>
      <c r="AY156" s="231" t="s">
        <v>115</v>
      </c>
    </row>
    <row r="157" s="2" customFormat="1" ht="33" customHeight="1">
      <c r="A157" s="40"/>
      <c r="B157" s="41"/>
      <c r="C157" s="202" t="s">
        <v>219</v>
      </c>
      <c r="D157" s="202" t="s">
        <v>117</v>
      </c>
      <c r="E157" s="203" t="s">
        <v>220</v>
      </c>
      <c r="F157" s="204" t="s">
        <v>221</v>
      </c>
      <c r="G157" s="205" t="s">
        <v>181</v>
      </c>
      <c r="H157" s="206">
        <v>0.60999999999999999</v>
      </c>
      <c r="I157" s="207"/>
      <c r="J157" s="208">
        <f>ROUND(I157*H157,2)</f>
        <v>0</v>
      </c>
      <c r="K157" s="204" t="s">
        <v>121</v>
      </c>
      <c r="L157" s="46"/>
      <c r="M157" s="209" t="s">
        <v>19</v>
      </c>
      <c r="N157" s="210" t="s">
        <v>42</v>
      </c>
      <c r="O157" s="86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3" t="s">
        <v>122</v>
      </c>
      <c r="AT157" s="213" t="s">
        <v>117</v>
      </c>
      <c r="AU157" s="213" t="s">
        <v>81</v>
      </c>
      <c r="AY157" s="19" t="s">
        <v>115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9" t="s">
        <v>79</v>
      </c>
      <c r="BK157" s="214">
        <f>ROUND(I157*H157,2)</f>
        <v>0</v>
      </c>
      <c r="BL157" s="19" t="s">
        <v>122</v>
      </c>
      <c r="BM157" s="213" t="s">
        <v>222</v>
      </c>
    </row>
    <row r="158" s="2" customFormat="1">
      <c r="A158" s="40"/>
      <c r="B158" s="41"/>
      <c r="C158" s="42"/>
      <c r="D158" s="215" t="s">
        <v>124</v>
      </c>
      <c r="E158" s="42"/>
      <c r="F158" s="216" t="s">
        <v>223</v>
      </c>
      <c r="G158" s="42"/>
      <c r="H158" s="42"/>
      <c r="I158" s="217"/>
      <c r="J158" s="42"/>
      <c r="K158" s="42"/>
      <c r="L158" s="46"/>
      <c r="M158" s="218"/>
      <c r="N158" s="21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124</v>
      </c>
      <c r="AU158" s="19" t="s">
        <v>81</v>
      </c>
    </row>
    <row r="159" s="13" customFormat="1">
      <c r="A159" s="13"/>
      <c r="B159" s="220"/>
      <c r="C159" s="221"/>
      <c r="D159" s="222" t="s">
        <v>126</v>
      </c>
      <c r="E159" s="223" t="s">
        <v>19</v>
      </c>
      <c r="F159" s="224" t="s">
        <v>224</v>
      </c>
      <c r="G159" s="221"/>
      <c r="H159" s="225">
        <v>0.60999999999999999</v>
      </c>
      <c r="I159" s="226"/>
      <c r="J159" s="221"/>
      <c r="K159" s="221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126</v>
      </c>
      <c r="AU159" s="231" t="s">
        <v>81</v>
      </c>
      <c r="AV159" s="13" t="s">
        <v>81</v>
      </c>
      <c r="AW159" s="13" t="s">
        <v>33</v>
      </c>
      <c r="AX159" s="13" t="s">
        <v>79</v>
      </c>
      <c r="AY159" s="231" t="s">
        <v>115</v>
      </c>
    </row>
    <row r="160" s="2" customFormat="1" ht="37.8" customHeight="1">
      <c r="A160" s="40"/>
      <c r="B160" s="41"/>
      <c r="C160" s="202" t="s">
        <v>225</v>
      </c>
      <c r="D160" s="202" t="s">
        <v>117</v>
      </c>
      <c r="E160" s="203" t="s">
        <v>226</v>
      </c>
      <c r="F160" s="204" t="s">
        <v>227</v>
      </c>
      <c r="G160" s="205" t="s">
        <v>181</v>
      </c>
      <c r="H160" s="206">
        <v>116.026</v>
      </c>
      <c r="I160" s="207"/>
      <c r="J160" s="208">
        <f>ROUND(I160*H160,2)</f>
        <v>0</v>
      </c>
      <c r="K160" s="204" t="s">
        <v>121</v>
      </c>
      <c r="L160" s="46"/>
      <c r="M160" s="209" t="s">
        <v>19</v>
      </c>
      <c r="N160" s="210" t="s">
        <v>42</v>
      </c>
      <c r="O160" s="86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122</v>
      </c>
      <c r="AT160" s="213" t="s">
        <v>117</v>
      </c>
      <c r="AU160" s="213" t="s">
        <v>81</v>
      </c>
      <c r="AY160" s="19" t="s">
        <v>115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79</v>
      </c>
      <c r="BK160" s="214">
        <f>ROUND(I160*H160,2)</f>
        <v>0</v>
      </c>
      <c r="BL160" s="19" t="s">
        <v>122</v>
      </c>
      <c r="BM160" s="213" t="s">
        <v>228</v>
      </c>
    </row>
    <row r="161" s="2" customFormat="1">
      <c r="A161" s="40"/>
      <c r="B161" s="41"/>
      <c r="C161" s="42"/>
      <c r="D161" s="215" t="s">
        <v>124</v>
      </c>
      <c r="E161" s="42"/>
      <c r="F161" s="216" t="s">
        <v>229</v>
      </c>
      <c r="G161" s="42"/>
      <c r="H161" s="42"/>
      <c r="I161" s="217"/>
      <c r="J161" s="42"/>
      <c r="K161" s="42"/>
      <c r="L161" s="46"/>
      <c r="M161" s="218"/>
      <c r="N161" s="21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124</v>
      </c>
      <c r="AU161" s="19" t="s">
        <v>81</v>
      </c>
    </row>
    <row r="162" s="13" customFormat="1">
      <c r="A162" s="13"/>
      <c r="B162" s="220"/>
      <c r="C162" s="221"/>
      <c r="D162" s="222" t="s">
        <v>126</v>
      </c>
      <c r="E162" s="223" t="s">
        <v>19</v>
      </c>
      <c r="F162" s="224" t="s">
        <v>230</v>
      </c>
      <c r="G162" s="221"/>
      <c r="H162" s="225">
        <v>193.37600000000001</v>
      </c>
      <c r="I162" s="226"/>
      <c r="J162" s="221"/>
      <c r="K162" s="221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126</v>
      </c>
      <c r="AU162" s="231" t="s">
        <v>81</v>
      </c>
      <c r="AV162" s="13" t="s">
        <v>81</v>
      </c>
      <c r="AW162" s="13" t="s">
        <v>33</v>
      </c>
      <c r="AX162" s="13" t="s">
        <v>71</v>
      </c>
      <c r="AY162" s="231" t="s">
        <v>115</v>
      </c>
    </row>
    <row r="163" s="15" customFormat="1">
      <c r="A163" s="15"/>
      <c r="B163" s="243"/>
      <c r="C163" s="244"/>
      <c r="D163" s="222" t="s">
        <v>126</v>
      </c>
      <c r="E163" s="245" t="s">
        <v>19</v>
      </c>
      <c r="F163" s="246" t="s">
        <v>191</v>
      </c>
      <c r="G163" s="244"/>
      <c r="H163" s="247">
        <v>193.37600000000001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3" t="s">
        <v>126</v>
      </c>
      <c r="AU163" s="253" t="s">
        <v>81</v>
      </c>
      <c r="AV163" s="15" t="s">
        <v>136</v>
      </c>
      <c r="AW163" s="15" t="s">
        <v>33</v>
      </c>
      <c r="AX163" s="15" t="s">
        <v>71</v>
      </c>
      <c r="AY163" s="253" t="s">
        <v>115</v>
      </c>
    </row>
    <row r="164" s="13" customFormat="1">
      <c r="A164" s="13"/>
      <c r="B164" s="220"/>
      <c r="C164" s="221"/>
      <c r="D164" s="222" t="s">
        <v>126</v>
      </c>
      <c r="E164" s="223" t="s">
        <v>19</v>
      </c>
      <c r="F164" s="224" t="s">
        <v>231</v>
      </c>
      <c r="G164" s="221"/>
      <c r="H164" s="225">
        <v>116.026</v>
      </c>
      <c r="I164" s="226"/>
      <c r="J164" s="221"/>
      <c r="K164" s="221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126</v>
      </c>
      <c r="AU164" s="231" t="s">
        <v>81</v>
      </c>
      <c r="AV164" s="13" t="s">
        <v>81</v>
      </c>
      <c r="AW164" s="13" t="s">
        <v>33</v>
      </c>
      <c r="AX164" s="13" t="s">
        <v>79</v>
      </c>
      <c r="AY164" s="231" t="s">
        <v>115</v>
      </c>
    </row>
    <row r="165" s="2" customFormat="1" ht="37.8" customHeight="1">
      <c r="A165" s="40"/>
      <c r="B165" s="41"/>
      <c r="C165" s="202" t="s">
        <v>232</v>
      </c>
      <c r="D165" s="202" t="s">
        <v>117</v>
      </c>
      <c r="E165" s="203" t="s">
        <v>233</v>
      </c>
      <c r="F165" s="204" t="s">
        <v>234</v>
      </c>
      <c r="G165" s="205" t="s">
        <v>181</v>
      </c>
      <c r="H165" s="206">
        <v>1624.364</v>
      </c>
      <c r="I165" s="207"/>
      <c r="J165" s="208">
        <f>ROUND(I165*H165,2)</f>
        <v>0</v>
      </c>
      <c r="K165" s="204" t="s">
        <v>121</v>
      </c>
      <c r="L165" s="46"/>
      <c r="M165" s="209" t="s">
        <v>19</v>
      </c>
      <c r="N165" s="210" t="s">
        <v>42</v>
      </c>
      <c r="O165" s="86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3" t="s">
        <v>122</v>
      </c>
      <c r="AT165" s="213" t="s">
        <v>117</v>
      </c>
      <c r="AU165" s="213" t="s">
        <v>81</v>
      </c>
      <c r="AY165" s="19" t="s">
        <v>115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79</v>
      </c>
      <c r="BK165" s="214">
        <f>ROUND(I165*H165,2)</f>
        <v>0</v>
      </c>
      <c r="BL165" s="19" t="s">
        <v>122</v>
      </c>
      <c r="BM165" s="213" t="s">
        <v>235</v>
      </c>
    </row>
    <row r="166" s="2" customFormat="1">
      <c r="A166" s="40"/>
      <c r="B166" s="41"/>
      <c r="C166" s="42"/>
      <c r="D166" s="215" t="s">
        <v>124</v>
      </c>
      <c r="E166" s="42"/>
      <c r="F166" s="216" t="s">
        <v>236</v>
      </c>
      <c r="G166" s="42"/>
      <c r="H166" s="42"/>
      <c r="I166" s="217"/>
      <c r="J166" s="42"/>
      <c r="K166" s="42"/>
      <c r="L166" s="46"/>
      <c r="M166" s="218"/>
      <c r="N166" s="21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124</v>
      </c>
      <c r="AU166" s="19" t="s">
        <v>81</v>
      </c>
    </row>
    <row r="167" s="13" customFormat="1">
      <c r="A167" s="13"/>
      <c r="B167" s="220"/>
      <c r="C167" s="221"/>
      <c r="D167" s="222" t="s">
        <v>126</v>
      </c>
      <c r="E167" s="223" t="s">
        <v>19</v>
      </c>
      <c r="F167" s="224" t="s">
        <v>237</v>
      </c>
      <c r="G167" s="221"/>
      <c r="H167" s="225">
        <v>1624.364</v>
      </c>
      <c r="I167" s="226"/>
      <c r="J167" s="221"/>
      <c r="K167" s="221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126</v>
      </c>
      <c r="AU167" s="231" t="s">
        <v>81</v>
      </c>
      <c r="AV167" s="13" t="s">
        <v>81</v>
      </c>
      <c r="AW167" s="13" t="s">
        <v>33</v>
      </c>
      <c r="AX167" s="13" t="s">
        <v>79</v>
      </c>
      <c r="AY167" s="231" t="s">
        <v>115</v>
      </c>
    </row>
    <row r="168" s="2" customFormat="1" ht="37.8" customHeight="1">
      <c r="A168" s="40"/>
      <c r="B168" s="41"/>
      <c r="C168" s="202" t="s">
        <v>238</v>
      </c>
      <c r="D168" s="202" t="s">
        <v>117</v>
      </c>
      <c r="E168" s="203" t="s">
        <v>239</v>
      </c>
      <c r="F168" s="204" t="s">
        <v>240</v>
      </c>
      <c r="G168" s="205" t="s">
        <v>181</v>
      </c>
      <c r="H168" s="206">
        <v>77.349999999999994</v>
      </c>
      <c r="I168" s="207"/>
      <c r="J168" s="208">
        <f>ROUND(I168*H168,2)</f>
        <v>0</v>
      </c>
      <c r="K168" s="204" t="s">
        <v>121</v>
      </c>
      <c r="L168" s="46"/>
      <c r="M168" s="209" t="s">
        <v>19</v>
      </c>
      <c r="N168" s="210" t="s">
        <v>42</v>
      </c>
      <c r="O168" s="8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122</v>
      </c>
      <c r="AT168" s="213" t="s">
        <v>117</v>
      </c>
      <c r="AU168" s="213" t="s">
        <v>81</v>
      </c>
      <c r="AY168" s="19" t="s">
        <v>115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79</v>
      </c>
      <c r="BK168" s="214">
        <f>ROUND(I168*H168,2)</f>
        <v>0</v>
      </c>
      <c r="BL168" s="19" t="s">
        <v>122</v>
      </c>
      <c r="BM168" s="213" t="s">
        <v>241</v>
      </c>
    </row>
    <row r="169" s="2" customFormat="1">
      <c r="A169" s="40"/>
      <c r="B169" s="41"/>
      <c r="C169" s="42"/>
      <c r="D169" s="215" t="s">
        <v>124</v>
      </c>
      <c r="E169" s="42"/>
      <c r="F169" s="216" t="s">
        <v>242</v>
      </c>
      <c r="G169" s="42"/>
      <c r="H169" s="42"/>
      <c r="I169" s="217"/>
      <c r="J169" s="42"/>
      <c r="K169" s="42"/>
      <c r="L169" s="46"/>
      <c r="M169" s="218"/>
      <c r="N169" s="21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124</v>
      </c>
      <c r="AU169" s="19" t="s">
        <v>81</v>
      </c>
    </row>
    <row r="170" s="13" customFormat="1">
      <c r="A170" s="13"/>
      <c r="B170" s="220"/>
      <c r="C170" s="221"/>
      <c r="D170" s="222" t="s">
        <v>126</v>
      </c>
      <c r="E170" s="223" t="s">
        <v>19</v>
      </c>
      <c r="F170" s="224" t="s">
        <v>230</v>
      </c>
      <c r="G170" s="221"/>
      <c r="H170" s="225">
        <v>193.37600000000001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126</v>
      </c>
      <c r="AU170" s="231" t="s">
        <v>81</v>
      </c>
      <c r="AV170" s="13" t="s">
        <v>81</v>
      </c>
      <c r="AW170" s="13" t="s">
        <v>33</v>
      </c>
      <c r="AX170" s="13" t="s">
        <v>71</v>
      </c>
      <c r="AY170" s="231" t="s">
        <v>115</v>
      </c>
    </row>
    <row r="171" s="15" customFormat="1">
      <c r="A171" s="15"/>
      <c r="B171" s="243"/>
      <c r="C171" s="244"/>
      <c r="D171" s="222" t="s">
        <v>126</v>
      </c>
      <c r="E171" s="245" t="s">
        <v>19</v>
      </c>
      <c r="F171" s="246" t="s">
        <v>191</v>
      </c>
      <c r="G171" s="244"/>
      <c r="H171" s="247">
        <v>193.37600000000001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3" t="s">
        <v>126</v>
      </c>
      <c r="AU171" s="253" t="s">
        <v>81</v>
      </c>
      <c r="AV171" s="15" t="s">
        <v>136</v>
      </c>
      <c r="AW171" s="15" t="s">
        <v>33</v>
      </c>
      <c r="AX171" s="15" t="s">
        <v>71</v>
      </c>
      <c r="AY171" s="253" t="s">
        <v>115</v>
      </c>
    </row>
    <row r="172" s="13" customFormat="1">
      <c r="A172" s="13"/>
      <c r="B172" s="220"/>
      <c r="C172" s="221"/>
      <c r="D172" s="222" t="s">
        <v>126</v>
      </c>
      <c r="E172" s="223" t="s">
        <v>19</v>
      </c>
      <c r="F172" s="224" t="s">
        <v>243</v>
      </c>
      <c r="G172" s="221"/>
      <c r="H172" s="225">
        <v>77.349999999999994</v>
      </c>
      <c r="I172" s="226"/>
      <c r="J172" s="221"/>
      <c r="K172" s="221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126</v>
      </c>
      <c r="AU172" s="231" t="s">
        <v>81</v>
      </c>
      <c r="AV172" s="13" t="s">
        <v>81</v>
      </c>
      <c r="AW172" s="13" t="s">
        <v>33</v>
      </c>
      <c r="AX172" s="13" t="s">
        <v>79</v>
      </c>
      <c r="AY172" s="231" t="s">
        <v>115</v>
      </c>
    </row>
    <row r="173" s="2" customFormat="1" ht="37.8" customHeight="1">
      <c r="A173" s="40"/>
      <c r="B173" s="41"/>
      <c r="C173" s="202" t="s">
        <v>244</v>
      </c>
      <c r="D173" s="202" t="s">
        <v>117</v>
      </c>
      <c r="E173" s="203" t="s">
        <v>245</v>
      </c>
      <c r="F173" s="204" t="s">
        <v>246</v>
      </c>
      <c r="G173" s="205" t="s">
        <v>181</v>
      </c>
      <c r="H173" s="206">
        <v>1082.9000000000001</v>
      </c>
      <c r="I173" s="207"/>
      <c r="J173" s="208">
        <f>ROUND(I173*H173,2)</f>
        <v>0</v>
      </c>
      <c r="K173" s="204" t="s">
        <v>121</v>
      </c>
      <c r="L173" s="46"/>
      <c r="M173" s="209" t="s">
        <v>19</v>
      </c>
      <c r="N173" s="210" t="s">
        <v>42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122</v>
      </c>
      <c r="AT173" s="213" t="s">
        <v>117</v>
      </c>
      <c r="AU173" s="213" t="s">
        <v>81</v>
      </c>
      <c r="AY173" s="19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79</v>
      </c>
      <c r="BK173" s="214">
        <f>ROUND(I173*H173,2)</f>
        <v>0</v>
      </c>
      <c r="BL173" s="19" t="s">
        <v>122</v>
      </c>
      <c r="BM173" s="213" t="s">
        <v>247</v>
      </c>
    </row>
    <row r="174" s="2" customFormat="1">
      <c r="A174" s="40"/>
      <c r="B174" s="41"/>
      <c r="C174" s="42"/>
      <c r="D174" s="215" t="s">
        <v>124</v>
      </c>
      <c r="E174" s="42"/>
      <c r="F174" s="216" t="s">
        <v>248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124</v>
      </c>
      <c r="AU174" s="19" t="s">
        <v>81</v>
      </c>
    </row>
    <row r="175" s="13" customFormat="1">
      <c r="A175" s="13"/>
      <c r="B175" s="220"/>
      <c r="C175" s="221"/>
      <c r="D175" s="222" t="s">
        <v>126</v>
      </c>
      <c r="E175" s="223" t="s">
        <v>19</v>
      </c>
      <c r="F175" s="224" t="s">
        <v>249</v>
      </c>
      <c r="G175" s="221"/>
      <c r="H175" s="225">
        <v>1082.9000000000001</v>
      </c>
      <c r="I175" s="226"/>
      <c r="J175" s="221"/>
      <c r="K175" s="221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126</v>
      </c>
      <c r="AU175" s="231" t="s">
        <v>81</v>
      </c>
      <c r="AV175" s="13" t="s">
        <v>81</v>
      </c>
      <c r="AW175" s="13" t="s">
        <v>33</v>
      </c>
      <c r="AX175" s="13" t="s">
        <v>79</v>
      </c>
      <c r="AY175" s="231" t="s">
        <v>115</v>
      </c>
    </row>
    <row r="176" s="2" customFormat="1" ht="24.15" customHeight="1">
      <c r="A176" s="40"/>
      <c r="B176" s="41"/>
      <c r="C176" s="202" t="s">
        <v>7</v>
      </c>
      <c r="D176" s="202" t="s">
        <v>117</v>
      </c>
      <c r="E176" s="203" t="s">
        <v>250</v>
      </c>
      <c r="F176" s="204" t="s">
        <v>251</v>
      </c>
      <c r="G176" s="205" t="s">
        <v>181</v>
      </c>
      <c r="H176" s="206">
        <v>0.60999999999999999</v>
      </c>
      <c r="I176" s="207"/>
      <c r="J176" s="208">
        <f>ROUND(I176*H176,2)</f>
        <v>0</v>
      </c>
      <c r="K176" s="204" t="s">
        <v>121</v>
      </c>
      <c r="L176" s="46"/>
      <c r="M176" s="209" t="s">
        <v>19</v>
      </c>
      <c r="N176" s="210" t="s">
        <v>42</v>
      </c>
      <c r="O176" s="86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122</v>
      </c>
      <c r="AT176" s="213" t="s">
        <v>117</v>
      </c>
      <c r="AU176" s="213" t="s">
        <v>81</v>
      </c>
      <c r="AY176" s="19" t="s">
        <v>115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79</v>
      </c>
      <c r="BK176" s="214">
        <f>ROUND(I176*H176,2)</f>
        <v>0</v>
      </c>
      <c r="BL176" s="19" t="s">
        <v>122</v>
      </c>
      <c r="BM176" s="213" t="s">
        <v>252</v>
      </c>
    </row>
    <row r="177" s="2" customFormat="1">
      <c r="A177" s="40"/>
      <c r="B177" s="41"/>
      <c r="C177" s="42"/>
      <c r="D177" s="215" t="s">
        <v>124</v>
      </c>
      <c r="E177" s="42"/>
      <c r="F177" s="216" t="s">
        <v>253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124</v>
      </c>
      <c r="AU177" s="19" t="s">
        <v>81</v>
      </c>
    </row>
    <row r="178" s="13" customFormat="1">
      <c r="A178" s="13"/>
      <c r="B178" s="220"/>
      <c r="C178" s="221"/>
      <c r="D178" s="222" t="s">
        <v>126</v>
      </c>
      <c r="E178" s="223" t="s">
        <v>19</v>
      </c>
      <c r="F178" s="224" t="s">
        <v>224</v>
      </c>
      <c r="G178" s="221"/>
      <c r="H178" s="225">
        <v>0.60999999999999999</v>
      </c>
      <c r="I178" s="226"/>
      <c r="J178" s="221"/>
      <c r="K178" s="221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126</v>
      </c>
      <c r="AU178" s="231" t="s">
        <v>81</v>
      </c>
      <c r="AV178" s="13" t="s">
        <v>81</v>
      </c>
      <c r="AW178" s="13" t="s">
        <v>33</v>
      </c>
      <c r="AX178" s="13" t="s">
        <v>79</v>
      </c>
      <c r="AY178" s="231" t="s">
        <v>115</v>
      </c>
    </row>
    <row r="179" s="2" customFormat="1" ht="24.15" customHeight="1">
      <c r="A179" s="40"/>
      <c r="B179" s="41"/>
      <c r="C179" s="202" t="s">
        <v>254</v>
      </c>
      <c r="D179" s="202" t="s">
        <v>117</v>
      </c>
      <c r="E179" s="203" t="s">
        <v>255</v>
      </c>
      <c r="F179" s="204" t="s">
        <v>256</v>
      </c>
      <c r="G179" s="205" t="s">
        <v>181</v>
      </c>
      <c r="H179" s="206">
        <v>193.37600000000001</v>
      </c>
      <c r="I179" s="207"/>
      <c r="J179" s="208">
        <f>ROUND(I179*H179,2)</f>
        <v>0</v>
      </c>
      <c r="K179" s="204" t="s">
        <v>121</v>
      </c>
      <c r="L179" s="46"/>
      <c r="M179" s="209" t="s">
        <v>19</v>
      </c>
      <c r="N179" s="210" t="s">
        <v>42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122</v>
      </c>
      <c r="AT179" s="213" t="s">
        <v>117</v>
      </c>
      <c r="AU179" s="213" t="s">
        <v>81</v>
      </c>
      <c r="AY179" s="19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79</v>
      </c>
      <c r="BK179" s="214">
        <f>ROUND(I179*H179,2)</f>
        <v>0</v>
      </c>
      <c r="BL179" s="19" t="s">
        <v>122</v>
      </c>
      <c r="BM179" s="213" t="s">
        <v>257</v>
      </c>
    </row>
    <row r="180" s="2" customFormat="1">
      <c r="A180" s="40"/>
      <c r="B180" s="41"/>
      <c r="C180" s="42"/>
      <c r="D180" s="215" t="s">
        <v>124</v>
      </c>
      <c r="E180" s="42"/>
      <c r="F180" s="216" t="s">
        <v>258</v>
      </c>
      <c r="G180" s="42"/>
      <c r="H180" s="42"/>
      <c r="I180" s="217"/>
      <c r="J180" s="42"/>
      <c r="K180" s="42"/>
      <c r="L180" s="46"/>
      <c r="M180" s="218"/>
      <c r="N180" s="21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124</v>
      </c>
      <c r="AU180" s="19" t="s">
        <v>81</v>
      </c>
    </row>
    <row r="181" s="13" customFormat="1">
      <c r="A181" s="13"/>
      <c r="B181" s="220"/>
      <c r="C181" s="221"/>
      <c r="D181" s="222" t="s">
        <v>126</v>
      </c>
      <c r="E181" s="223" t="s">
        <v>19</v>
      </c>
      <c r="F181" s="224" t="s">
        <v>259</v>
      </c>
      <c r="G181" s="221"/>
      <c r="H181" s="225">
        <v>193.37600000000001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126</v>
      </c>
      <c r="AU181" s="231" t="s">
        <v>81</v>
      </c>
      <c r="AV181" s="13" t="s">
        <v>81</v>
      </c>
      <c r="AW181" s="13" t="s">
        <v>33</v>
      </c>
      <c r="AX181" s="13" t="s">
        <v>79</v>
      </c>
      <c r="AY181" s="231" t="s">
        <v>115</v>
      </c>
    </row>
    <row r="182" s="2" customFormat="1" ht="24.15" customHeight="1">
      <c r="A182" s="40"/>
      <c r="B182" s="41"/>
      <c r="C182" s="202" t="s">
        <v>260</v>
      </c>
      <c r="D182" s="202" t="s">
        <v>117</v>
      </c>
      <c r="E182" s="203" t="s">
        <v>261</v>
      </c>
      <c r="F182" s="204" t="s">
        <v>262</v>
      </c>
      <c r="G182" s="205" t="s">
        <v>263</v>
      </c>
      <c r="H182" s="206">
        <v>348.077</v>
      </c>
      <c r="I182" s="207"/>
      <c r="J182" s="208">
        <f>ROUND(I182*H182,2)</f>
        <v>0</v>
      </c>
      <c r="K182" s="204" t="s">
        <v>121</v>
      </c>
      <c r="L182" s="46"/>
      <c r="M182" s="209" t="s">
        <v>19</v>
      </c>
      <c r="N182" s="210" t="s">
        <v>42</v>
      </c>
      <c r="O182" s="8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122</v>
      </c>
      <c r="AT182" s="213" t="s">
        <v>117</v>
      </c>
      <c r="AU182" s="213" t="s">
        <v>81</v>
      </c>
      <c r="AY182" s="19" t="s">
        <v>115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79</v>
      </c>
      <c r="BK182" s="214">
        <f>ROUND(I182*H182,2)</f>
        <v>0</v>
      </c>
      <c r="BL182" s="19" t="s">
        <v>122</v>
      </c>
      <c r="BM182" s="213" t="s">
        <v>264</v>
      </c>
    </row>
    <row r="183" s="2" customFormat="1">
      <c r="A183" s="40"/>
      <c r="B183" s="41"/>
      <c r="C183" s="42"/>
      <c r="D183" s="215" t="s">
        <v>124</v>
      </c>
      <c r="E183" s="42"/>
      <c r="F183" s="216" t="s">
        <v>265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124</v>
      </c>
      <c r="AU183" s="19" t="s">
        <v>81</v>
      </c>
    </row>
    <row r="184" s="13" customFormat="1">
      <c r="A184" s="13"/>
      <c r="B184" s="220"/>
      <c r="C184" s="221"/>
      <c r="D184" s="222" t="s">
        <v>126</v>
      </c>
      <c r="E184" s="223" t="s">
        <v>19</v>
      </c>
      <c r="F184" s="224" t="s">
        <v>266</v>
      </c>
      <c r="G184" s="221"/>
      <c r="H184" s="225">
        <v>348.077</v>
      </c>
      <c r="I184" s="226"/>
      <c r="J184" s="221"/>
      <c r="K184" s="221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126</v>
      </c>
      <c r="AU184" s="231" t="s">
        <v>81</v>
      </c>
      <c r="AV184" s="13" t="s">
        <v>81</v>
      </c>
      <c r="AW184" s="13" t="s">
        <v>33</v>
      </c>
      <c r="AX184" s="13" t="s">
        <v>79</v>
      </c>
      <c r="AY184" s="231" t="s">
        <v>115</v>
      </c>
    </row>
    <row r="185" s="2" customFormat="1" ht="24.15" customHeight="1">
      <c r="A185" s="40"/>
      <c r="B185" s="41"/>
      <c r="C185" s="202" t="s">
        <v>267</v>
      </c>
      <c r="D185" s="202" t="s">
        <v>117</v>
      </c>
      <c r="E185" s="203" t="s">
        <v>268</v>
      </c>
      <c r="F185" s="204" t="s">
        <v>269</v>
      </c>
      <c r="G185" s="205" t="s">
        <v>181</v>
      </c>
      <c r="H185" s="206">
        <v>73.817999999999998</v>
      </c>
      <c r="I185" s="207"/>
      <c r="J185" s="208">
        <f>ROUND(I185*H185,2)</f>
        <v>0</v>
      </c>
      <c r="K185" s="204" t="s">
        <v>121</v>
      </c>
      <c r="L185" s="46"/>
      <c r="M185" s="209" t="s">
        <v>19</v>
      </c>
      <c r="N185" s="210" t="s">
        <v>42</v>
      </c>
      <c r="O185" s="86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3" t="s">
        <v>122</v>
      </c>
      <c r="AT185" s="213" t="s">
        <v>117</v>
      </c>
      <c r="AU185" s="213" t="s">
        <v>81</v>
      </c>
      <c r="AY185" s="19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9" t="s">
        <v>79</v>
      </c>
      <c r="BK185" s="214">
        <f>ROUND(I185*H185,2)</f>
        <v>0</v>
      </c>
      <c r="BL185" s="19" t="s">
        <v>122</v>
      </c>
      <c r="BM185" s="213" t="s">
        <v>270</v>
      </c>
    </row>
    <row r="186" s="2" customFormat="1">
      <c r="A186" s="40"/>
      <c r="B186" s="41"/>
      <c r="C186" s="42"/>
      <c r="D186" s="215" t="s">
        <v>124</v>
      </c>
      <c r="E186" s="42"/>
      <c r="F186" s="216" t="s">
        <v>271</v>
      </c>
      <c r="G186" s="42"/>
      <c r="H186" s="42"/>
      <c r="I186" s="217"/>
      <c r="J186" s="42"/>
      <c r="K186" s="42"/>
      <c r="L186" s="46"/>
      <c r="M186" s="218"/>
      <c r="N186" s="219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124</v>
      </c>
      <c r="AU186" s="19" t="s">
        <v>81</v>
      </c>
    </row>
    <row r="187" s="13" customFormat="1">
      <c r="A187" s="13"/>
      <c r="B187" s="220"/>
      <c r="C187" s="221"/>
      <c r="D187" s="222" t="s">
        <v>126</v>
      </c>
      <c r="E187" s="223" t="s">
        <v>19</v>
      </c>
      <c r="F187" s="224" t="s">
        <v>272</v>
      </c>
      <c r="G187" s="221"/>
      <c r="H187" s="225">
        <v>267.19400000000002</v>
      </c>
      <c r="I187" s="226"/>
      <c r="J187" s="221"/>
      <c r="K187" s="221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126</v>
      </c>
      <c r="AU187" s="231" t="s">
        <v>81</v>
      </c>
      <c r="AV187" s="13" t="s">
        <v>81</v>
      </c>
      <c r="AW187" s="13" t="s">
        <v>33</v>
      </c>
      <c r="AX187" s="13" t="s">
        <v>71</v>
      </c>
      <c r="AY187" s="231" t="s">
        <v>115</v>
      </c>
    </row>
    <row r="188" s="13" customFormat="1">
      <c r="A188" s="13"/>
      <c r="B188" s="220"/>
      <c r="C188" s="221"/>
      <c r="D188" s="222" t="s">
        <v>126</v>
      </c>
      <c r="E188" s="223" t="s">
        <v>19</v>
      </c>
      <c r="F188" s="224" t="s">
        <v>273</v>
      </c>
      <c r="G188" s="221"/>
      <c r="H188" s="225">
        <v>-25.239000000000001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126</v>
      </c>
      <c r="AU188" s="231" t="s">
        <v>81</v>
      </c>
      <c r="AV188" s="13" t="s">
        <v>81</v>
      </c>
      <c r="AW188" s="13" t="s">
        <v>33</v>
      </c>
      <c r="AX188" s="13" t="s">
        <v>71</v>
      </c>
      <c r="AY188" s="231" t="s">
        <v>115</v>
      </c>
    </row>
    <row r="189" s="13" customFormat="1">
      <c r="A189" s="13"/>
      <c r="B189" s="220"/>
      <c r="C189" s="221"/>
      <c r="D189" s="222" t="s">
        <v>126</v>
      </c>
      <c r="E189" s="223" t="s">
        <v>19</v>
      </c>
      <c r="F189" s="224" t="s">
        <v>274</v>
      </c>
      <c r="G189" s="221"/>
      <c r="H189" s="225">
        <v>-75.716999999999999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126</v>
      </c>
      <c r="AU189" s="231" t="s">
        <v>81</v>
      </c>
      <c r="AV189" s="13" t="s">
        <v>81</v>
      </c>
      <c r="AW189" s="13" t="s">
        <v>33</v>
      </c>
      <c r="AX189" s="13" t="s">
        <v>71</v>
      </c>
      <c r="AY189" s="231" t="s">
        <v>115</v>
      </c>
    </row>
    <row r="190" s="13" customFormat="1">
      <c r="A190" s="13"/>
      <c r="B190" s="220"/>
      <c r="C190" s="221"/>
      <c r="D190" s="222" t="s">
        <v>126</v>
      </c>
      <c r="E190" s="223" t="s">
        <v>19</v>
      </c>
      <c r="F190" s="224" t="s">
        <v>275</v>
      </c>
      <c r="G190" s="221"/>
      <c r="H190" s="225">
        <v>-92.420000000000002</v>
      </c>
      <c r="I190" s="226"/>
      <c r="J190" s="221"/>
      <c r="K190" s="221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126</v>
      </c>
      <c r="AU190" s="231" t="s">
        <v>81</v>
      </c>
      <c r="AV190" s="13" t="s">
        <v>81</v>
      </c>
      <c r="AW190" s="13" t="s">
        <v>33</v>
      </c>
      <c r="AX190" s="13" t="s">
        <v>71</v>
      </c>
      <c r="AY190" s="231" t="s">
        <v>115</v>
      </c>
    </row>
    <row r="191" s="14" customFormat="1">
      <c r="A191" s="14"/>
      <c r="B191" s="232"/>
      <c r="C191" s="233"/>
      <c r="D191" s="222" t="s">
        <v>126</v>
      </c>
      <c r="E191" s="234" t="s">
        <v>19</v>
      </c>
      <c r="F191" s="235" t="s">
        <v>130</v>
      </c>
      <c r="G191" s="233"/>
      <c r="H191" s="236">
        <v>73.817999999999998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2" t="s">
        <v>126</v>
      </c>
      <c r="AU191" s="242" t="s">
        <v>81</v>
      </c>
      <c r="AV191" s="14" t="s">
        <v>122</v>
      </c>
      <c r="AW191" s="14" t="s">
        <v>33</v>
      </c>
      <c r="AX191" s="14" t="s">
        <v>79</v>
      </c>
      <c r="AY191" s="242" t="s">
        <v>115</v>
      </c>
    </row>
    <row r="192" s="2" customFormat="1" ht="16.5" customHeight="1">
      <c r="A192" s="40"/>
      <c r="B192" s="41"/>
      <c r="C192" s="254" t="s">
        <v>276</v>
      </c>
      <c r="D192" s="254" t="s">
        <v>277</v>
      </c>
      <c r="E192" s="255" t="s">
        <v>278</v>
      </c>
      <c r="F192" s="256" t="s">
        <v>279</v>
      </c>
      <c r="G192" s="257" t="s">
        <v>263</v>
      </c>
      <c r="H192" s="258">
        <v>174.67400000000001</v>
      </c>
      <c r="I192" s="259"/>
      <c r="J192" s="260">
        <f>ROUND(I192*H192,2)</f>
        <v>0</v>
      </c>
      <c r="K192" s="256" t="s">
        <v>121</v>
      </c>
      <c r="L192" s="261"/>
      <c r="M192" s="262" t="s">
        <v>19</v>
      </c>
      <c r="N192" s="263" t="s">
        <v>42</v>
      </c>
      <c r="O192" s="86"/>
      <c r="P192" s="211">
        <f>O192*H192</f>
        <v>0</v>
      </c>
      <c r="Q192" s="211">
        <v>1</v>
      </c>
      <c r="R192" s="211">
        <f>Q192*H192</f>
        <v>174.67400000000001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166</v>
      </c>
      <c r="AT192" s="213" t="s">
        <v>277</v>
      </c>
      <c r="AU192" s="213" t="s">
        <v>81</v>
      </c>
      <c r="AY192" s="19" t="s">
        <v>115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79</v>
      </c>
      <c r="BK192" s="214">
        <f>ROUND(I192*H192,2)</f>
        <v>0</v>
      </c>
      <c r="BL192" s="19" t="s">
        <v>122</v>
      </c>
      <c r="BM192" s="213" t="s">
        <v>280</v>
      </c>
    </row>
    <row r="193" s="13" customFormat="1">
      <c r="A193" s="13"/>
      <c r="B193" s="220"/>
      <c r="C193" s="221"/>
      <c r="D193" s="222" t="s">
        <v>126</v>
      </c>
      <c r="E193" s="223" t="s">
        <v>19</v>
      </c>
      <c r="F193" s="224" t="s">
        <v>281</v>
      </c>
      <c r="G193" s="221"/>
      <c r="H193" s="225">
        <v>174.67400000000001</v>
      </c>
      <c r="I193" s="226"/>
      <c r="J193" s="221"/>
      <c r="K193" s="221"/>
      <c r="L193" s="227"/>
      <c r="M193" s="228"/>
      <c r="N193" s="229"/>
      <c r="O193" s="229"/>
      <c r="P193" s="229"/>
      <c r="Q193" s="229"/>
      <c r="R193" s="229"/>
      <c r="S193" s="229"/>
      <c r="T193" s="23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1" t="s">
        <v>126</v>
      </c>
      <c r="AU193" s="231" t="s">
        <v>81</v>
      </c>
      <c r="AV193" s="13" t="s">
        <v>81</v>
      </c>
      <c r="AW193" s="13" t="s">
        <v>33</v>
      </c>
      <c r="AX193" s="13" t="s">
        <v>79</v>
      </c>
      <c r="AY193" s="231" t="s">
        <v>115</v>
      </c>
    </row>
    <row r="194" s="2" customFormat="1" ht="37.8" customHeight="1">
      <c r="A194" s="40"/>
      <c r="B194" s="41"/>
      <c r="C194" s="202" t="s">
        <v>282</v>
      </c>
      <c r="D194" s="202" t="s">
        <v>117</v>
      </c>
      <c r="E194" s="203" t="s">
        <v>283</v>
      </c>
      <c r="F194" s="204" t="s">
        <v>284</v>
      </c>
      <c r="G194" s="205" t="s">
        <v>181</v>
      </c>
      <c r="H194" s="206">
        <v>75.716999999999999</v>
      </c>
      <c r="I194" s="207"/>
      <c r="J194" s="208">
        <f>ROUND(I194*H194,2)</f>
        <v>0</v>
      </c>
      <c r="K194" s="204" t="s">
        <v>121</v>
      </c>
      <c r="L194" s="46"/>
      <c r="M194" s="209" t="s">
        <v>19</v>
      </c>
      <c r="N194" s="210" t="s">
        <v>42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122</v>
      </c>
      <c r="AT194" s="213" t="s">
        <v>117</v>
      </c>
      <c r="AU194" s="213" t="s">
        <v>81</v>
      </c>
      <c r="AY194" s="19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79</v>
      </c>
      <c r="BK194" s="214">
        <f>ROUND(I194*H194,2)</f>
        <v>0</v>
      </c>
      <c r="BL194" s="19" t="s">
        <v>122</v>
      </c>
      <c r="BM194" s="213" t="s">
        <v>285</v>
      </c>
    </row>
    <row r="195" s="2" customFormat="1">
      <c r="A195" s="40"/>
      <c r="B195" s="41"/>
      <c r="C195" s="42"/>
      <c r="D195" s="215" t="s">
        <v>124</v>
      </c>
      <c r="E195" s="42"/>
      <c r="F195" s="216" t="s">
        <v>286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124</v>
      </c>
      <c r="AU195" s="19" t="s">
        <v>81</v>
      </c>
    </row>
    <row r="196" s="13" customFormat="1">
      <c r="A196" s="13"/>
      <c r="B196" s="220"/>
      <c r="C196" s="221"/>
      <c r="D196" s="222" t="s">
        <v>126</v>
      </c>
      <c r="E196" s="223" t="s">
        <v>19</v>
      </c>
      <c r="F196" s="224" t="s">
        <v>287</v>
      </c>
      <c r="G196" s="221"/>
      <c r="H196" s="225">
        <v>75.716999999999999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126</v>
      </c>
      <c r="AU196" s="231" t="s">
        <v>81</v>
      </c>
      <c r="AV196" s="13" t="s">
        <v>81</v>
      </c>
      <c r="AW196" s="13" t="s">
        <v>33</v>
      </c>
      <c r="AX196" s="13" t="s">
        <v>79</v>
      </c>
      <c r="AY196" s="231" t="s">
        <v>115</v>
      </c>
    </row>
    <row r="197" s="2" customFormat="1" ht="16.5" customHeight="1">
      <c r="A197" s="40"/>
      <c r="B197" s="41"/>
      <c r="C197" s="254" t="s">
        <v>288</v>
      </c>
      <c r="D197" s="254" t="s">
        <v>277</v>
      </c>
      <c r="E197" s="255" t="s">
        <v>289</v>
      </c>
      <c r="F197" s="256" t="s">
        <v>290</v>
      </c>
      <c r="G197" s="257" t="s">
        <v>263</v>
      </c>
      <c r="H197" s="258">
        <v>143.10499999999999</v>
      </c>
      <c r="I197" s="259"/>
      <c r="J197" s="260">
        <f>ROUND(I197*H197,2)</f>
        <v>0</v>
      </c>
      <c r="K197" s="256" t="s">
        <v>121</v>
      </c>
      <c r="L197" s="261"/>
      <c r="M197" s="262" t="s">
        <v>19</v>
      </c>
      <c r="N197" s="263" t="s">
        <v>42</v>
      </c>
      <c r="O197" s="86"/>
      <c r="P197" s="211">
        <f>O197*H197</f>
        <v>0</v>
      </c>
      <c r="Q197" s="211">
        <v>1</v>
      </c>
      <c r="R197" s="211">
        <f>Q197*H197</f>
        <v>143.10499999999999</v>
      </c>
      <c r="S197" s="211">
        <v>0</v>
      </c>
      <c r="T197" s="21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3" t="s">
        <v>166</v>
      </c>
      <c r="AT197" s="213" t="s">
        <v>277</v>
      </c>
      <c r="AU197" s="213" t="s">
        <v>81</v>
      </c>
      <c r="AY197" s="19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9" t="s">
        <v>79</v>
      </c>
      <c r="BK197" s="214">
        <f>ROUND(I197*H197,2)</f>
        <v>0</v>
      </c>
      <c r="BL197" s="19" t="s">
        <v>122</v>
      </c>
      <c r="BM197" s="213" t="s">
        <v>291</v>
      </c>
    </row>
    <row r="198" s="13" customFormat="1">
      <c r="A198" s="13"/>
      <c r="B198" s="220"/>
      <c r="C198" s="221"/>
      <c r="D198" s="222" t="s">
        <v>126</v>
      </c>
      <c r="E198" s="223" t="s">
        <v>19</v>
      </c>
      <c r="F198" s="224" t="s">
        <v>292</v>
      </c>
      <c r="G198" s="221"/>
      <c r="H198" s="225">
        <v>143.10499999999999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126</v>
      </c>
      <c r="AU198" s="231" t="s">
        <v>81</v>
      </c>
      <c r="AV198" s="13" t="s">
        <v>81</v>
      </c>
      <c r="AW198" s="13" t="s">
        <v>33</v>
      </c>
      <c r="AX198" s="13" t="s">
        <v>79</v>
      </c>
      <c r="AY198" s="231" t="s">
        <v>115</v>
      </c>
    </row>
    <row r="199" s="2" customFormat="1" ht="24.15" customHeight="1">
      <c r="A199" s="40"/>
      <c r="B199" s="41"/>
      <c r="C199" s="202" t="s">
        <v>293</v>
      </c>
      <c r="D199" s="202" t="s">
        <v>117</v>
      </c>
      <c r="E199" s="203" t="s">
        <v>294</v>
      </c>
      <c r="F199" s="204" t="s">
        <v>295</v>
      </c>
      <c r="G199" s="205" t="s">
        <v>120</v>
      </c>
      <c r="H199" s="206">
        <v>6.0999999999999996</v>
      </c>
      <c r="I199" s="207"/>
      <c r="J199" s="208">
        <f>ROUND(I199*H199,2)</f>
        <v>0</v>
      </c>
      <c r="K199" s="204" t="s">
        <v>121</v>
      </c>
      <c r="L199" s="46"/>
      <c r="M199" s="209" t="s">
        <v>19</v>
      </c>
      <c r="N199" s="210" t="s">
        <v>42</v>
      </c>
      <c r="O199" s="86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122</v>
      </c>
      <c r="AT199" s="213" t="s">
        <v>117</v>
      </c>
      <c r="AU199" s="213" t="s">
        <v>81</v>
      </c>
      <c r="AY199" s="19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79</v>
      </c>
      <c r="BK199" s="214">
        <f>ROUND(I199*H199,2)</f>
        <v>0</v>
      </c>
      <c r="BL199" s="19" t="s">
        <v>122</v>
      </c>
      <c r="BM199" s="213" t="s">
        <v>296</v>
      </c>
    </row>
    <row r="200" s="2" customFormat="1">
      <c r="A200" s="40"/>
      <c r="B200" s="41"/>
      <c r="C200" s="42"/>
      <c r="D200" s="215" t="s">
        <v>124</v>
      </c>
      <c r="E200" s="42"/>
      <c r="F200" s="216" t="s">
        <v>297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124</v>
      </c>
      <c r="AU200" s="19" t="s">
        <v>81</v>
      </c>
    </row>
    <row r="201" s="13" customFormat="1">
      <c r="A201" s="13"/>
      <c r="B201" s="220"/>
      <c r="C201" s="221"/>
      <c r="D201" s="222" t="s">
        <v>126</v>
      </c>
      <c r="E201" s="223" t="s">
        <v>19</v>
      </c>
      <c r="F201" s="224" t="s">
        <v>177</v>
      </c>
      <c r="G201" s="221"/>
      <c r="H201" s="225">
        <v>6.0999999999999996</v>
      </c>
      <c r="I201" s="226"/>
      <c r="J201" s="221"/>
      <c r="K201" s="221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126</v>
      </c>
      <c r="AU201" s="231" t="s">
        <v>81</v>
      </c>
      <c r="AV201" s="13" t="s">
        <v>81</v>
      </c>
      <c r="AW201" s="13" t="s">
        <v>33</v>
      </c>
      <c r="AX201" s="13" t="s">
        <v>79</v>
      </c>
      <c r="AY201" s="231" t="s">
        <v>115</v>
      </c>
    </row>
    <row r="202" s="2" customFormat="1" ht="24.15" customHeight="1">
      <c r="A202" s="40"/>
      <c r="B202" s="41"/>
      <c r="C202" s="202" t="s">
        <v>298</v>
      </c>
      <c r="D202" s="202" t="s">
        <v>117</v>
      </c>
      <c r="E202" s="203" t="s">
        <v>299</v>
      </c>
      <c r="F202" s="204" t="s">
        <v>300</v>
      </c>
      <c r="G202" s="205" t="s">
        <v>120</v>
      </c>
      <c r="H202" s="206">
        <v>6.0999999999999996</v>
      </c>
      <c r="I202" s="207"/>
      <c r="J202" s="208">
        <f>ROUND(I202*H202,2)</f>
        <v>0</v>
      </c>
      <c r="K202" s="204" t="s">
        <v>121</v>
      </c>
      <c r="L202" s="46"/>
      <c r="M202" s="209" t="s">
        <v>19</v>
      </c>
      <c r="N202" s="210" t="s">
        <v>42</v>
      </c>
      <c r="O202" s="8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122</v>
      </c>
      <c r="AT202" s="213" t="s">
        <v>117</v>
      </c>
      <c r="AU202" s="213" t="s">
        <v>81</v>
      </c>
      <c r="AY202" s="19" t="s">
        <v>115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79</v>
      </c>
      <c r="BK202" s="214">
        <f>ROUND(I202*H202,2)</f>
        <v>0</v>
      </c>
      <c r="BL202" s="19" t="s">
        <v>122</v>
      </c>
      <c r="BM202" s="213" t="s">
        <v>301</v>
      </c>
    </row>
    <row r="203" s="2" customFormat="1">
      <c r="A203" s="40"/>
      <c r="B203" s="41"/>
      <c r="C203" s="42"/>
      <c r="D203" s="215" t="s">
        <v>124</v>
      </c>
      <c r="E203" s="42"/>
      <c r="F203" s="216" t="s">
        <v>302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124</v>
      </c>
      <c r="AU203" s="19" t="s">
        <v>81</v>
      </c>
    </row>
    <row r="204" s="13" customFormat="1">
      <c r="A204" s="13"/>
      <c r="B204" s="220"/>
      <c r="C204" s="221"/>
      <c r="D204" s="222" t="s">
        <v>126</v>
      </c>
      <c r="E204" s="223" t="s">
        <v>19</v>
      </c>
      <c r="F204" s="224" t="s">
        <v>177</v>
      </c>
      <c r="G204" s="221"/>
      <c r="H204" s="225">
        <v>6.0999999999999996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126</v>
      </c>
      <c r="AU204" s="231" t="s">
        <v>81</v>
      </c>
      <c r="AV204" s="13" t="s">
        <v>81</v>
      </c>
      <c r="AW204" s="13" t="s">
        <v>33</v>
      </c>
      <c r="AX204" s="13" t="s">
        <v>79</v>
      </c>
      <c r="AY204" s="231" t="s">
        <v>115</v>
      </c>
    </row>
    <row r="205" s="2" customFormat="1" ht="16.5" customHeight="1">
      <c r="A205" s="40"/>
      <c r="B205" s="41"/>
      <c r="C205" s="254" t="s">
        <v>303</v>
      </c>
      <c r="D205" s="254" t="s">
        <v>277</v>
      </c>
      <c r="E205" s="255" t="s">
        <v>304</v>
      </c>
      <c r="F205" s="256" t="s">
        <v>305</v>
      </c>
      <c r="G205" s="257" t="s">
        <v>306</v>
      </c>
      <c r="H205" s="258">
        <v>0.157</v>
      </c>
      <c r="I205" s="259"/>
      <c r="J205" s="260">
        <f>ROUND(I205*H205,2)</f>
        <v>0</v>
      </c>
      <c r="K205" s="256" t="s">
        <v>121</v>
      </c>
      <c r="L205" s="261"/>
      <c r="M205" s="262" t="s">
        <v>19</v>
      </c>
      <c r="N205" s="263" t="s">
        <v>42</v>
      </c>
      <c r="O205" s="86"/>
      <c r="P205" s="211">
        <f>O205*H205</f>
        <v>0</v>
      </c>
      <c r="Q205" s="211">
        <v>0.001</v>
      </c>
      <c r="R205" s="211">
        <f>Q205*H205</f>
        <v>0.00015699999999999999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166</v>
      </c>
      <c r="AT205" s="213" t="s">
        <v>277</v>
      </c>
      <c r="AU205" s="213" t="s">
        <v>81</v>
      </c>
      <c r="AY205" s="19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79</v>
      </c>
      <c r="BK205" s="214">
        <f>ROUND(I205*H205,2)</f>
        <v>0</v>
      </c>
      <c r="BL205" s="19" t="s">
        <v>122</v>
      </c>
      <c r="BM205" s="213" t="s">
        <v>307</v>
      </c>
    </row>
    <row r="206" s="13" customFormat="1">
      <c r="A206" s="13"/>
      <c r="B206" s="220"/>
      <c r="C206" s="221"/>
      <c r="D206" s="222" t="s">
        <v>126</v>
      </c>
      <c r="E206" s="223" t="s">
        <v>19</v>
      </c>
      <c r="F206" s="224" t="s">
        <v>308</v>
      </c>
      <c r="G206" s="221"/>
      <c r="H206" s="225">
        <v>0.157</v>
      </c>
      <c r="I206" s="226"/>
      <c r="J206" s="221"/>
      <c r="K206" s="221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126</v>
      </c>
      <c r="AU206" s="231" t="s">
        <v>81</v>
      </c>
      <c r="AV206" s="13" t="s">
        <v>81</v>
      </c>
      <c r="AW206" s="13" t="s">
        <v>33</v>
      </c>
      <c r="AX206" s="13" t="s">
        <v>79</v>
      </c>
      <c r="AY206" s="231" t="s">
        <v>115</v>
      </c>
    </row>
    <row r="207" s="12" customFormat="1" ht="20.88" customHeight="1">
      <c r="A207" s="12"/>
      <c r="B207" s="186"/>
      <c r="C207" s="187"/>
      <c r="D207" s="188" t="s">
        <v>70</v>
      </c>
      <c r="E207" s="200" t="s">
        <v>204</v>
      </c>
      <c r="F207" s="200" t="s">
        <v>309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SUM(P208:P213)</f>
        <v>0</v>
      </c>
      <c r="Q207" s="194"/>
      <c r="R207" s="195">
        <f>SUM(R208:R213)</f>
        <v>0</v>
      </c>
      <c r="S207" s="194"/>
      <c r="T207" s="196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7" t="s">
        <v>79</v>
      </c>
      <c r="AT207" s="198" t="s">
        <v>70</v>
      </c>
      <c r="AU207" s="198" t="s">
        <v>81</v>
      </c>
      <c r="AY207" s="197" t="s">
        <v>115</v>
      </c>
      <c r="BK207" s="199">
        <f>SUM(BK208:BK213)</f>
        <v>0</v>
      </c>
    </row>
    <row r="208" s="2" customFormat="1" ht="24.15" customHeight="1">
      <c r="A208" s="40"/>
      <c r="B208" s="41"/>
      <c r="C208" s="202" t="s">
        <v>310</v>
      </c>
      <c r="D208" s="202" t="s">
        <v>117</v>
      </c>
      <c r="E208" s="203" t="s">
        <v>311</v>
      </c>
      <c r="F208" s="204" t="s">
        <v>312</v>
      </c>
      <c r="G208" s="205" t="s">
        <v>181</v>
      </c>
      <c r="H208" s="206">
        <v>98.959999999999994</v>
      </c>
      <c r="I208" s="207"/>
      <c r="J208" s="208">
        <f>ROUND(I208*H208,2)</f>
        <v>0</v>
      </c>
      <c r="K208" s="204" t="s">
        <v>121</v>
      </c>
      <c r="L208" s="46"/>
      <c r="M208" s="209" t="s">
        <v>19</v>
      </c>
      <c r="N208" s="210" t="s">
        <v>42</v>
      </c>
      <c r="O208" s="86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3" t="s">
        <v>122</v>
      </c>
      <c r="AT208" s="213" t="s">
        <v>117</v>
      </c>
      <c r="AU208" s="213" t="s">
        <v>136</v>
      </c>
      <c r="AY208" s="19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79</v>
      </c>
      <c r="BK208" s="214">
        <f>ROUND(I208*H208,2)</f>
        <v>0</v>
      </c>
      <c r="BL208" s="19" t="s">
        <v>122</v>
      </c>
      <c r="BM208" s="213" t="s">
        <v>313</v>
      </c>
    </row>
    <row r="209" s="2" customFormat="1">
      <c r="A209" s="40"/>
      <c r="B209" s="41"/>
      <c r="C209" s="42"/>
      <c r="D209" s="215" t="s">
        <v>124</v>
      </c>
      <c r="E209" s="42"/>
      <c r="F209" s="216" t="s">
        <v>314</v>
      </c>
      <c r="G209" s="42"/>
      <c r="H209" s="42"/>
      <c r="I209" s="217"/>
      <c r="J209" s="42"/>
      <c r="K209" s="42"/>
      <c r="L209" s="46"/>
      <c r="M209" s="218"/>
      <c r="N209" s="219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124</v>
      </c>
      <c r="AU209" s="19" t="s">
        <v>136</v>
      </c>
    </row>
    <row r="210" s="13" customFormat="1">
      <c r="A210" s="13"/>
      <c r="B210" s="220"/>
      <c r="C210" s="221"/>
      <c r="D210" s="222" t="s">
        <v>126</v>
      </c>
      <c r="E210" s="223" t="s">
        <v>19</v>
      </c>
      <c r="F210" s="224" t="s">
        <v>315</v>
      </c>
      <c r="G210" s="221"/>
      <c r="H210" s="225">
        <v>45.759999999999998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126</v>
      </c>
      <c r="AU210" s="231" t="s">
        <v>136</v>
      </c>
      <c r="AV210" s="13" t="s">
        <v>81</v>
      </c>
      <c r="AW210" s="13" t="s">
        <v>33</v>
      </c>
      <c r="AX210" s="13" t="s">
        <v>71</v>
      </c>
      <c r="AY210" s="231" t="s">
        <v>115</v>
      </c>
    </row>
    <row r="211" s="13" customFormat="1">
      <c r="A211" s="13"/>
      <c r="B211" s="220"/>
      <c r="C211" s="221"/>
      <c r="D211" s="222" t="s">
        <v>126</v>
      </c>
      <c r="E211" s="223" t="s">
        <v>19</v>
      </c>
      <c r="F211" s="224" t="s">
        <v>316</v>
      </c>
      <c r="G211" s="221"/>
      <c r="H211" s="225">
        <v>24.640000000000001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1" t="s">
        <v>126</v>
      </c>
      <c r="AU211" s="231" t="s">
        <v>136</v>
      </c>
      <c r="AV211" s="13" t="s">
        <v>81</v>
      </c>
      <c r="AW211" s="13" t="s">
        <v>33</v>
      </c>
      <c r="AX211" s="13" t="s">
        <v>71</v>
      </c>
      <c r="AY211" s="231" t="s">
        <v>115</v>
      </c>
    </row>
    <row r="212" s="13" customFormat="1">
      <c r="A212" s="13"/>
      <c r="B212" s="220"/>
      <c r="C212" s="221"/>
      <c r="D212" s="222" t="s">
        <v>126</v>
      </c>
      <c r="E212" s="223" t="s">
        <v>19</v>
      </c>
      <c r="F212" s="224" t="s">
        <v>317</v>
      </c>
      <c r="G212" s="221"/>
      <c r="H212" s="225">
        <v>28.559999999999999</v>
      </c>
      <c r="I212" s="226"/>
      <c r="J212" s="221"/>
      <c r="K212" s="221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126</v>
      </c>
      <c r="AU212" s="231" t="s">
        <v>136</v>
      </c>
      <c r="AV212" s="13" t="s">
        <v>81</v>
      </c>
      <c r="AW212" s="13" t="s">
        <v>33</v>
      </c>
      <c r="AX212" s="13" t="s">
        <v>71</v>
      </c>
      <c r="AY212" s="231" t="s">
        <v>115</v>
      </c>
    </row>
    <row r="213" s="14" customFormat="1">
      <c r="A213" s="14"/>
      <c r="B213" s="232"/>
      <c r="C213" s="233"/>
      <c r="D213" s="222" t="s">
        <v>126</v>
      </c>
      <c r="E213" s="234" t="s">
        <v>19</v>
      </c>
      <c r="F213" s="235" t="s">
        <v>130</v>
      </c>
      <c r="G213" s="233"/>
      <c r="H213" s="236">
        <v>98.959999999999994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126</v>
      </c>
      <c r="AU213" s="242" t="s">
        <v>136</v>
      </c>
      <c r="AV213" s="14" t="s">
        <v>122</v>
      </c>
      <c r="AW213" s="14" t="s">
        <v>33</v>
      </c>
      <c r="AX213" s="14" t="s">
        <v>79</v>
      </c>
      <c r="AY213" s="242" t="s">
        <v>115</v>
      </c>
    </row>
    <row r="214" s="12" customFormat="1" ht="22.8" customHeight="1">
      <c r="A214" s="12"/>
      <c r="B214" s="186"/>
      <c r="C214" s="187"/>
      <c r="D214" s="188" t="s">
        <v>70</v>
      </c>
      <c r="E214" s="200" t="s">
        <v>81</v>
      </c>
      <c r="F214" s="200" t="s">
        <v>318</v>
      </c>
      <c r="G214" s="187"/>
      <c r="H214" s="187"/>
      <c r="I214" s="190"/>
      <c r="J214" s="201">
        <f>BK214</f>
        <v>0</v>
      </c>
      <c r="K214" s="187"/>
      <c r="L214" s="192"/>
      <c r="M214" s="193"/>
      <c r="N214" s="194"/>
      <c r="O214" s="194"/>
      <c r="P214" s="195">
        <f>SUM(P215:P217)</f>
        <v>0</v>
      </c>
      <c r="Q214" s="194"/>
      <c r="R214" s="195">
        <f>SUM(R215:R217)</f>
        <v>30.275021800000001</v>
      </c>
      <c r="S214" s="194"/>
      <c r="T214" s="196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7" t="s">
        <v>79</v>
      </c>
      <c r="AT214" s="198" t="s">
        <v>70</v>
      </c>
      <c r="AU214" s="198" t="s">
        <v>79</v>
      </c>
      <c r="AY214" s="197" t="s">
        <v>115</v>
      </c>
      <c r="BK214" s="199">
        <f>SUM(BK215:BK217)</f>
        <v>0</v>
      </c>
    </row>
    <row r="215" s="2" customFormat="1" ht="37.8" customHeight="1">
      <c r="A215" s="40"/>
      <c r="B215" s="41"/>
      <c r="C215" s="202" t="s">
        <v>319</v>
      </c>
      <c r="D215" s="202" t="s">
        <v>117</v>
      </c>
      <c r="E215" s="203" t="s">
        <v>320</v>
      </c>
      <c r="F215" s="204" t="s">
        <v>321</v>
      </c>
      <c r="G215" s="205" t="s">
        <v>157</v>
      </c>
      <c r="H215" s="206">
        <v>168.25999999999999</v>
      </c>
      <c r="I215" s="207"/>
      <c r="J215" s="208">
        <f>ROUND(I215*H215,2)</f>
        <v>0</v>
      </c>
      <c r="K215" s="204" t="s">
        <v>121</v>
      </c>
      <c r="L215" s="46"/>
      <c r="M215" s="209" t="s">
        <v>19</v>
      </c>
      <c r="N215" s="210" t="s">
        <v>42</v>
      </c>
      <c r="O215" s="86"/>
      <c r="P215" s="211">
        <f>O215*H215</f>
        <v>0</v>
      </c>
      <c r="Q215" s="211">
        <v>0.17993000000000001</v>
      </c>
      <c r="R215" s="211">
        <f>Q215*H215</f>
        <v>30.275021800000001</v>
      </c>
      <c r="S215" s="211">
        <v>0</v>
      </c>
      <c r="T215" s="21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3" t="s">
        <v>122</v>
      </c>
      <c r="AT215" s="213" t="s">
        <v>117</v>
      </c>
      <c r="AU215" s="213" t="s">
        <v>81</v>
      </c>
      <c r="AY215" s="19" t="s">
        <v>115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9" t="s">
        <v>79</v>
      </c>
      <c r="BK215" s="214">
        <f>ROUND(I215*H215,2)</f>
        <v>0</v>
      </c>
      <c r="BL215" s="19" t="s">
        <v>122</v>
      </c>
      <c r="BM215" s="213" t="s">
        <v>322</v>
      </c>
    </row>
    <row r="216" s="2" customFormat="1">
      <c r="A216" s="40"/>
      <c r="B216" s="41"/>
      <c r="C216" s="42"/>
      <c r="D216" s="215" t="s">
        <v>124</v>
      </c>
      <c r="E216" s="42"/>
      <c r="F216" s="216" t="s">
        <v>323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124</v>
      </c>
      <c r="AU216" s="19" t="s">
        <v>81</v>
      </c>
    </row>
    <row r="217" s="13" customFormat="1">
      <c r="A217" s="13"/>
      <c r="B217" s="220"/>
      <c r="C217" s="221"/>
      <c r="D217" s="222" t="s">
        <v>126</v>
      </c>
      <c r="E217" s="223" t="s">
        <v>19</v>
      </c>
      <c r="F217" s="224" t="s">
        <v>324</v>
      </c>
      <c r="G217" s="221"/>
      <c r="H217" s="225">
        <v>168.25999999999999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126</v>
      </c>
      <c r="AU217" s="231" t="s">
        <v>81</v>
      </c>
      <c r="AV217" s="13" t="s">
        <v>81</v>
      </c>
      <c r="AW217" s="13" t="s">
        <v>33</v>
      </c>
      <c r="AX217" s="13" t="s">
        <v>79</v>
      </c>
      <c r="AY217" s="231" t="s">
        <v>115</v>
      </c>
    </row>
    <row r="218" s="12" customFormat="1" ht="22.8" customHeight="1">
      <c r="A218" s="12"/>
      <c r="B218" s="186"/>
      <c r="C218" s="187"/>
      <c r="D218" s="188" t="s">
        <v>70</v>
      </c>
      <c r="E218" s="200" t="s">
        <v>136</v>
      </c>
      <c r="F218" s="200" t="s">
        <v>325</v>
      </c>
      <c r="G218" s="187"/>
      <c r="H218" s="187"/>
      <c r="I218" s="190"/>
      <c r="J218" s="201">
        <f>BK218</f>
        <v>0</v>
      </c>
      <c r="K218" s="187"/>
      <c r="L218" s="192"/>
      <c r="M218" s="193"/>
      <c r="N218" s="194"/>
      <c r="O218" s="194"/>
      <c r="P218" s="195">
        <f>SUM(P219:P221)</f>
        <v>0</v>
      </c>
      <c r="Q218" s="194"/>
      <c r="R218" s="195">
        <f>SUM(R219:R221)</f>
        <v>0</v>
      </c>
      <c r="S218" s="194"/>
      <c r="T218" s="196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7" t="s">
        <v>79</v>
      </c>
      <c r="AT218" s="198" t="s">
        <v>70</v>
      </c>
      <c r="AU218" s="198" t="s">
        <v>79</v>
      </c>
      <c r="AY218" s="197" t="s">
        <v>115</v>
      </c>
      <c r="BK218" s="199">
        <f>SUM(BK219:BK221)</f>
        <v>0</v>
      </c>
    </row>
    <row r="219" s="2" customFormat="1" ht="16.5" customHeight="1">
      <c r="A219" s="40"/>
      <c r="B219" s="41"/>
      <c r="C219" s="202" t="s">
        <v>326</v>
      </c>
      <c r="D219" s="202" t="s">
        <v>117</v>
      </c>
      <c r="E219" s="203" t="s">
        <v>327</v>
      </c>
      <c r="F219" s="204" t="s">
        <v>328</v>
      </c>
      <c r="G219" s="205" t="s">
        <v>157</v>
      </c>
      <c r="H219" s="206">
        <v>168.25999999999999</v>
      </c>
      <c r="I219" s="207"/>
      <c r="J219" s="208">
        <f>ROUND(I219*H219,2)</f>
        <v>0</v>
      </c>
      <c r="K219" s="204" t="s">
        <v>121</v>
      </c>
      <c r="L219" s="46"/>
      <c r="M219" s="209" t="s">
        <v>19</v>
      </c>
      <c r="N219" s="210" t="s">
        <v>42</v>
      </c>
      <c r="O219" s="86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3" t="s">
        <v>122</v>
      </c>
      <c r="AT219" s="213" t="s">
        <v>117</v>
      </c>
      <c r="AU219" s="213" t="s">
        <v>81</v>
      </c>
      <c r="AY219" s="19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9" t="s">
        <v>79</v>
      </c>
      <c r="BK219" s="214">
        <f>ROUND(I219*H219,2)</f>
        <v>0</v>
      </c>
      <c r="BL219" s="19" t="s">
        <v>122</v>
      </c>
      <c r="BM219" s="213" t="s">
        <v>329</v>
      </c>
    </row>
    <row r="220" s="2" customFormat="1">
      <c r="A220" s="40"/>
      <c r="B220" s="41"/>
      <c r="C220" s="42"/>
      <c r="D220" s="215" t="s">
        <v>124</v>
      </c>
      <c r="E220" s="42"/>
      <c r="F220" s="216" t="s">
        <v>330</v>
      </c>
      <c r="G220" s="42"/>
      <c r="H220" s="42"/>
      <c r="I220" s="217"/>
      <c r="J220" s="42"/>
      <c r="K220" s="42"/>
      <c r="L220" s="46"/>
      <c r="M220" s="218"/>
      <c r="N220" s="21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124</v>
      </c>
      <c r="AU220" s="19" t="s">
        <v>81</v>
      </c>
    </row>
    <row r="221" s="13" customFormat="1">
      <c r="A221" s="13"/>
      <c r="B221" s="220"/>
      <c r="C221" s="221"/>
      <c r="D221" s="222" t="s">
        <v>126</v>
      </c>
      <c r="E221" s="223" t="s">
        <v>19</v>
      </c>
      <c r="F221" s="224" t="s">
        <v>324</v>
      </c>
      <c r="G221" s="221"/>
      <c r="H221" s="225">
        <v>168.25999999999999</v>
      </c>
      <c r="I221" s="226"/>
      <c r="J221" s="221"/>
      <c r="K221" s="221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126</v>
      </c>
      <c r="AU221" s="231" t="s">
        <v>81</v>
      </c>
      <c r="AV221" s="13" t="s">
        <v>81</v>
      </c>
      <c r="AW221" s="13" t="s">
        <v>33</v>
      </c>
      <c r="AX221" s="13" t="s">
        <v>79</v>
      </c>
      <c r="AY221" s="231" t="s">
        <v>115</v>
      </c>
    </row>
    <row r="222" s="12" customFormat="1" ht="22.8" customHeight="1">
      <c r="A222" s="12"/>
      <c r="B222" s="186"/>
      <c r="C222" s="187"/>
      <c r="D222" s="188" t="s">
        <v>70</v>
      </c>
      <c r="E222" s="200" t="s">
        <v>122</v>
      </c>
      <c r="F222" s="200" t="s">
        <v>331</v>
      </c>
      <c r="G222" s="187"/>
      <c r="H222" s="187"/>
      <c r="I222" s="190"/>
      <c r="J222" s="201">
        <f>BK222</f>
        <v>0</v>
      </c>
      <c r="K222" s="187"/>
      <c r="L222" s="192"/>
      <c r="M222" s="193"/>
      <c r="N222" s="194"/>
      <c r="O222" s="194"/>
      <c r="P222" s="195">
        <f>SUM(P223:P225)</f>
        <v>0</v>
      </c>
      <c r="Q222" s="194"/>
      <c r="R222" s="195">
        <f>SUM(R223:R225)</f>
        <v>0</v>
      </c>
      <c r="S222" s="194"/>
      <c r="T222" s="196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7" t="s">
        <v>79</v>
      </c>
      <c r="AT222" s="198" t="s">
        <v>70</v>
      </c>
      <c r="AU222" s="198" t="s">
        <v>79</v>
      </c>
      <c r="AY222" s="197" t="s">
        <v>115</v>
      </c>
      <c r="BK222" s="199">
        <f>SUM(BK223:BK225)</f>
        <v>0</v>
      </c>
    </row>
    <row r="223" s="2" customFormat="1" ht="21.75" customHeight="1">
      <c r="A223" s="40"/>
      <c r="B223" s="41"/>
      <c r="C223" s="202" t="s">
        <v>332</v>
      </c>
      <c r="D223" s="202" t="s">
        <v>117</v>
      </c>
      <c r="E223" s="203" t="s">
        <v>333</v>
      </c>
      <c r="F223" s="204" t="s">
        <v>334</v>
      </c>
      <c r="G223" s="205" t="s">
        <v>181</v>
      </c>
      <c r="H223" s="206">
        <v>25.239000000000001</v>
      </c>
      <c r="I223" s="207"/>
      <c r="J223" s="208">
        <f>ROUND(I223*H223,2)</f>
        <v>0</v>
      </c>
      <c r="K223" s="204" t="s">
        <v>121</v>
      </c>
      <c r="L223" s="46"/>
      <c r="M223" s="209" t="s">
        <v>19</v>
      </c>
      <c r="N223" s="210" t="s">
        <v>42</v>
      </c>
      <c r="O223" s="86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122</v>
      </c>
      <c r="AT223" s="213" t="s">
        <v>117</v>
      </c>
      <c r="AU223" s="213" t="s">
        <v>81</v>
      </c>
      <c r="AY223" s="19" t="s">
        <v>115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79</v>
      </c>
      <c r="BK223" s="214">
        <f>ROUND(I223*H223,2)</f>
        <v>0</v>
      </c>
      <c r="BL223" s="19" t="s">
        <v>122</v>
      </c>
      <c r="BM223" s="213" t="s">
        <v>335</v>
      </c>
    </row>
    <row r="224" s="2" customFormat="1">
      <c r="A224" s="40"/>
      <c r="B224" s="41"/>
      <c r="C224" s="42"/>
      <c r="D224" s="215" t="s">
        <v>124</v>
      </c>
      <c r="E224" s="42"/>
      <c r="F224" s="216" t="s">
        <v>336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124</v>
      </c>
      <c r="AU224" s="19" t="s">
        <v>81</v>
      </c>
    </row>
    <row r="225" s="13" customFormat="1">
      <c r="A225" s="13"/>
      <c r="B225" s="220"/>
      <c r="C225" s="221"/>
      <c r="D225" s="222" t="s">
        <v>126</v>
      </c>
      <c r="E225" s="223" t="s">
        <v>19</v>
      </c>
      <c r="F225" s="224" t="s">
        <v>337</v>
      </c>
      <c r="G225" s="221"/>
      <c r="H225" s="225">
        <v>25.239000000000001</v>
      </c>
      <c r="I225" s="226"/>
      <c r="J225" s="221"/>
      <c r="K225" s="221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126</v>
      </c>
      <c r="AU225" s="231" t="s">
        <v>81</v>
      </c>
      <c r="AV225" s="13" t="s">
        <v>81</v>
      </c>
      <c r="AW225" s="13" t="s">
        <v>33</v>
      </c>
      <c r="AX225" s="13" t="s">
        <v>79</v>
      </c>
      <c r="AY225" s="231" t="s">
        <v>115</v>
      </c>
    </row>
    <row r="226" s="12" customFormat="1" ht="22.8" customHeight="1">
      <c r="A226" s="12"/>
      <c r="B226" s="186"/>
      <c r="C226" s="187"/>
      <c r="D226" s="188" t="s">
        <v>70</v>
      </c>
      <c r="E226" s="200" t="s">
        <v>147</v>
      </c>
      <c r="F226" s="200" t="s">
        <v>338</v>
      </c>
      <c r="G226" s="187"/>
      <c r="H226" s="187"/>
      <c r="I226" s="190"/>
      <c r="J226" s="201">
        <f>BK226</f>
        <v>0</v>
      </c>
      <c r="K226" s="187"/>
      <c r="L226" s="192"/>
      <c r="M226" s="193"/>
      <c r="N226" s="194"/>
      <c r="O226" s="194"/>
      <c r="P226" s="195">
        <f>SUM(P227:P240)</f>
        <v>0</v>
      </c>
      <c r="Q226" s="194"/>
      <c r="R226" s="195">
        <f>SUM(R227:R240)</f>
        <v>0</v>
      </c>
      <c r="S226" s="194"/>
      <c r="T226" s="196">
        <f>SUM(T227:T240)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7" t="s">
        <v>79</v>
      </c>
      <c r="AT226" s="198" t="s">
        <v>70</v>
      </c>
      <c r="AU226" s="198" t="s">
        <v>79</v>
      </c>
      <c r="AY226" s="197" t="s">
        <v>115</v>
      </c>
      <c r="BK226" s="199">
        <f>SUM(BK227:BK240)</f>
        <v>0</v>
      </c>
    </row>
    <row r="227" s="2" customFormat="1" ht="21.75" customHeight="1">
      <c r="A227" s="40"/>
      <c r="B227" s="41"/>
      <c r="C227" s="202" t="s">
        <v>339</v>
      </c>
      <c r="D227" s="202" t="s">
        <v>117</v>
      </c>
      <c r="E227" s="203" t="s">
        <v>340</v>
      </c>
      <c r="F227" s="204" t="s">
        <v>341</v>
      </c>
      <c r="G227" s="205" t="s">
        <v>120</v>
      </c>
      <c r="H227" s="206">
        <v>300.89999999999998</v>
      </c>
      <c r="I227" s="207"/>
      <c r="J227" s="208">
        <f>ROUND(I227*H227,2)</f>
        <v>0</v>
      </c>
      <c r="K227" s="204" t="s">
        <v>121</v>
      </c>
      <c r="L227" s="46"/>
      <c r="M227" s="209" t="s">
        <v>19</v>
      </c>
      <c r="N227" s="210" t="s">
        <v>42</v>
      </c>
      <c r="O227" s="86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3" t="s">
        <v>122</v>
      </c>
      <c r="AT227" s="213" t="s">
        <v>117</v>
      </c>
      <c r="AU227" s="213" t="s">
        <v>81</v>
      </c>
      <c r="AY227" s="19" t="s">
        <v>115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9" t="s">
        <v>79</v>
      </c>
      <c r="BK227" s="214">
        <f>ROUND(I227*H227,2)</f>
        <v>0</v>
      </c>
      <c r="BL227" s="19" t="s">
        <v>122</v>
      </c>
      <c r="BM227" s="213" t="s">
        <v>342</v>
      </c>
    </row>
    <row r="228" s="2" customFormat="1">
      <c r="A228" s="40"/>
      <c r="B228" s="41"/>
      <c r="C228" s="42"/>
      <c r="D228" s="215" t="s">
        <v>124</v>
      </c>
      <c r="E228" s="42"/>
      <c r="F228" s="216" t="s">
        <v>343</v>
      </c>
      <c r="G228" s="42"/>
      <c r="H228" s="42"/>
      <c r="I228" s="217"/>
      <c r="J228" s="42"/>
      <c r="K228" s="42"/>
      <c r="L228" s="46"/>
      <c r="M228" s="218"/>
      <c r="N228" s="219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124</v>
      </c>
      <c r="AU228" s="19" t="s">
        <v>81</v>
      </c>
    </row>
    <row r="229" s="13" customFormat="1">
      <c r="A229" s="13"/>
      <c r="B229" s="220"/>
      <c r="C229" s="221"/>
      <c r="D229" s="222" t="s">
        <v>126</v>
      </c>
      <c r="E229" s="223" t="s">
        <v>19</v>
      </c>
      <c r="F229" s="224" t="s">
        <v>344</v>
      </c>
      <c r="G229" s="221"/>
      <c r="H229" s="225">
        <v>300.89999999999998</v>
      </c>
      <c r="I229" s="226"/>
      <c r="J229" s="221"/>
      <c r="K229" s="221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126</v>
      </c>
      <c r="AU229" s="231" t="s">
        <v>81</v>
      </c>
      <c r="AV229" s="13" t="s">
        <v>81</v>
      </c>
      <c r="AW229" s="13" t="s">
        <v>33</v>
      </c>
      <c r="AX229" s="13" t="s">
        <v>79</v>
      </c>
      <c r="AY229" s="231" t="s">
        <v>115</v>
      </c>
    </row>
    <row r="230" s="2" customFormat="1" ht="21.75" customHeight="1">
      <c r="A230" s="40"/>
      <c r="B230" s="41"/>
      <c r="C230" s="202" t="s">
        <v>345</v>
      </c>
      <c r="D230" s="202" t="s">
        <v>117</v>
      </c>
      <c r="E230" s="203" t="s">
        <v>346</v>
      </c>
      <c r="F230" s="204" t="s">
        <v>347</v>
      </c>
      <c r="G230" s="205" t="s">
        <v>120</v>
      </c>
      <c r="H230" s="206">
        <v>7.1399999999999997</v>
      </c>
      <c r="I230" s="207"/>
      <c r="J230" s="208">
        <f>ROUND(I230*H230,2)</f>
        <v>0</v>
      </c>
      <c r="K230" s="204" t="s">
        <v>121</v>
      </c>
      <c r="L230" s="46"/>
      <c r="M230" s="209" t="s">
        <v>19</v>
      </c>
      <c r="N230" s="210" t="s">
        <v>42</v>
      </c>
      <c r="O230" s="86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122</v>
      </c>
      <c r="AT230" s="213" t="s">
        <v>117</v>
      </c>
      <c r="AU230" s="213" t="s">
        <v>81</v>
      </c>
      <c r="AY230" s="19" t="s">
        <v>115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79</v>
      </c>
      <c r="BK230" s="214">
        <f>ROUND(I230*H230,2)</f>
        <v>0</v>
      </c>
      <c r="BL230" s="19" t="s">
        <v>122</v>
      </c>
      <c r="BM230" s="213" t="s">
        <v>348</v>
      </c>
    </row>
    <row r="231" s="2" customFormat="1">
      <c r="A231" s="40"/>
      <c r="B231" s="41"/>
      <c r="C231" s="42"/>
      <c r="D231" s="215" t="s">
        <v>124</v>
      </c>
      <c r="E231" s="42"/>
      <c r="F231" s="216" t="s">
        <v>349</v>
      </c>
      <c r="G231" s="42"/>
      <c r="H231" s="42"/>
      <c r="I231" s="217"/>
      <c r="J231" s="42"/>
      <c r="K231" s="42"/>
      <c r="L231" s="46"/>
      <c r="M231" s="218"/>
      <c r="N231" s="21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124</v>
      </c>
      <c r="AU231" s="19" t="s">
        <v>81</v>
      </c>
    </row>
    <row r="232" s="13" customFormat="1">
      <c r="A232" s="13"/>
      <c r="B232" s="220"/>
      <c r="C232" s="221"/>
      <c r="D232" s="222" t="s">
        <v>126</v>
      </c>
      <c r="E232" s="223" t="s">
        <v>19</v>
      </c>
      <c r="F232" s="224" t="s">
        <v>350</v>
      </c>
      <c r="G232" s="221"/>
      <c r="H232" s="225">
        <v>7.1399999999999997</v>
      </c>
      <c r="I232" s="226"/>
      <c r="J232" s="221"/>
      <c r="K232" s="221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126</v>
      </c>
      <c r="AU232" s="231" t="s">
        <v>81</v>
      </c>
      <c r="AV232" s="13" t="s">
        <v>81</v>
      </c>
      <c r="AW232" s="13" t="s">
        <v>33</v>
      </c>
      <c r="AX232" s="13" t="s">
        <v>79</v>
      </c>
      <c r="AY232" s="231" t="s">
        <v>115</v>
      </c>
    </row>
    <row r="233" s="2" customFormat="1" ht="21.75" customHeight="1">
      <c r="A233" s="40"/>
      <c r="B233" s="41"/>
      <c r="C233" s="202" t="s">
        <v>351</v>
      </c>
      <c r="D233" s="202" t="s">
        <v>117</v>
      </c>
      <c r="E233" s="203" t="s">
        <v>352</v>
      </c>
      <c r="F233" s="204" t="s">
        <v>353</v>
      </c>
      <c r="G233" s="205" t="s">
        <v>120</v>
      </c>
      <c r="H233" s="206">
        <v>58.289999999999999</v>
      </c>
      <c r="I233" s="207"/>
      <c r="J233" s="208">
        <f>ROUND(I233*H233,2)</f>
        <v>0</v>
      </c>
      <c r="K233" s="204" t="s">
        <v>121</v>
      </c>
      <c r="L233" s="46"/>
      <c r="M233" s="209" t="s">
        <v>19</v>
      </c>
      <c r="N233" s="210" t="s">
        <v>42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122</v>
      </c>
      <c r="AT233" s="213" t="s">
        <v>117</v>
      </c>
      <c r="AU233" s="213" t="s">
        <v>81</v>
      </c>
      <c r="AY233" s="19" t="s">
        <v>115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79</v>
      </c>
      <c r="BK233" s="214">
        <f>ROUND(I233*H233,2)</f>
        <v>0</v>
      </c>
      <c r="BL233" s="19" t="s">
        <v>122</v>
      </c>
      <c r="BM233" s="213" t="s">
        <v>354</v>
      </c>
    </row>
    <row r="234" s="2" customFormat="1">
      <c r="A234" s="40"/>
      <c r="B234" s="41"/>
      <c r="C234" s="42"/>
      <c r="D234" s="215" t="s">
        <v>124</v>
      </c>
      <c r="E234" s="42"/>
      <c r="F234" s="216" t="s">
        <v>355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124</v>
      </c>
      <c r="AU234" s="19" t="s">
        <v>81</v>
      </c>
    </row>
    <row r="235" s="13" customFormat="1">
      <c r="A235" s="13"/>
      <c r="B235" s="220"/>
      <c r="C235" s="221"/>
      <c r="D235" s="222" t="s">
        <v>126</v>
      </c>
      <c r="E235" s="223" t="s">
        <v>19</v>
      </c>
      <c r="F235" s="224" t="s">
        <v>356</v>
      </c>
      <c r="G235" s="221"/>
      <c r="H235" s="225">
        <v>56.049999999999997</v>
      </c>
      <c r="I235" s="226"/>
      <c r="J235" s="221"/>
      <c r="K235" s="221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126</v>
      </c>
      <c r="AU235" s="231" t="s">
        <v>81</v>
      </c>
      <c r="AV235" s="13" t="s">
        <v>81</v>
      </c>
      <c r="AW235" s="13" t="s">
        <v>33</v>
      </c>
      <c r="AX235" s="13" t="s">
        <v>71</v>
      </c>
      <c r="AY235" s="231" t="s">
        <v>115</v>
      </c>
    </row>
    <row r="236" s="13" customFormat="1">
      <c r="A236" s="13"/>
      <c r="B236" s="220"/>
      <c r="C236" s="221"/>
      <c r="D236" s="222" t="s">
        <v>126</v>
      </c>
      <c r="E236" s="223" t="s">
        <v>19</v>
      </c>
      <c r="F236" s="224" t="s">
        <v>357</v>
      </c>
      <c r="G236" s="221"/>
      <c r="H236" s="225">
        <v>2.2400000000000002</v>
      </c>
      <c r="I236" s="226"/>
      <c r="J236" s="221"/>
      <c r="K236" s="221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126</v>
      </c>
      <c r="AU236" s="231" t="s">
        <v>81</v>
      </c>
      <c r="AV236" s="13" t="s">
        <v>81</v>
      </c>
      <c r="AW236" s="13" t="s">
        <v>33</v>
      </c>
      <c r="AX236" s="13" t="s">
        <v>71</v>
      </c>
      <c r="AY236" s="231" t="s">
        <v>115</v>
      </c>
    </row>
    <row r="237" s="14" customFormat="1">
      <c r="A237" s="14"/>
      <c r="B237" s="232"/>
      <c r="C237" s="233"/>
      <c r="D237" s="222" t="s">
        <v>126</v>
      </c>
      <c r="E237" s="234" t="s">
        <v>19</v>
      </c>
      <c r="F237" s="235" t="s">
        <v>130</v>
      </c>
      <c r="G237" s="233"/>
      <c r="H237" s="236">
        <v>58.289999999999999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126</v>
      </c>
      <c r="AU237" s="242" t="s">
        <v>81</v>
      </c>
      <c r="AV237" s="14" t="s">
        <v>122</v>
      </c>
      <c r="AW237" s="14" t="s">
        <v>33</v>
      </c>
      <c r="AX237" s="14" t="s">
        <v>79</v>
      </c>
      <c r="AY237" s="242" t="s">
        <v>115</v>
      </c>
    </row>
    <row r="238" s="2" customFormat="1" ht="21.75" customHeight="1">
      <c r="A238" s="40"/>
      <c r="B238" s="41"/>
      <c r="C238" s="202" t="s">
        <v>358</v>
      </c>
      <c r="D238" s="202" t="s">
        <v>117</v>
      </c>
      <c r="E238" s="203" t="s">
        <v>359</v>
      </c>
      <c r="F238" s="204" t="s">
        <v>360</v>
      </c>
      <c r="G238" s="205" t="s">
        <v>120</v>
      </c>
      <c r="H238" s="206">
        <v>3.5699999999999998</v>
      </c>
      <c r="I238" s="207"/>
      <c r="J238" s="208">
        <f>ROUND(I238*H238,2)</f>
        <v>0</v>
      </c>
      <c r="K238" s="204" t="s">
        <v>121</v>
      </c>
      <c r="L238" s="46"/>
      <c r="M238" s="209" t="s">
        <v>19</v>
      </c>
      <c r="N238" s="210" t="s">
        <v>42</v>
      </c>
      <c r="O238" s="86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122</v>
      </c>
      <c r="AT238" s="213" t="s">
        <v>117</v>
      </c>
      <c r="AU238" s="213" t="s">
        <v>81</v>
      </c>
      <c r="AY238" s="19" t="s">
        <v>115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79</v>
      </c>
      <c r="BK238" s="214">
        <f>ROUND(I238*H238,2)</f>
        <v>0</v>
      </c>
      <c r="BL238" s="19" t="s">
        <v>122</v>
      </c>
      <c r="BM238" s="213" t="s">
        <v>361</v>
      </c>
    </row>
    <row r="239" s="2" customFormat="1">
      <c r="A239" s="40"/>
      <c r="B239" s="41"/>
      <c r="C239" s="42"/>
      <c r="D239" s="215" t="s">
        <v>124</v>
      </c>
      <c r="E239" s="42"/>
      <c r="F239" s="216" t="s">
        <v>362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124</v>
      </c>
      <c r="AU239" s="19" t="s">
        <v>81</v>
      </c>
    </row>
    <row r="240" s="13" customFormat="1">
      <c r="A240" s="13"/>
      <c r="B240" s="220"/>
      <c r="C240" s="221"/>
      <c r="D240" s="222" t="s">
        <v>126</v>
      </c>
      <c r="E240" s="223" t="s">
        <v>19</v>
      </c>
      <c r="F240" s="224" t="s">
        <v>363</v>
      </c>
      <c r="G240" s="221"/>
      <c r="H240" s="225">
        <v>3.5699999999999998</v>
      </c>
      <c r="I240" s="226"/>
      <c r="J240" s="221"/>
      <c r="K240" s="221"/>
      <c r="L240" s="227"/>
      <c r="M240" s="228"/>
      <c r="N240" s="229"/>
      <c r="O240" s="229"/>
      <c r="P240" s="229"/>
      <c r="Q240" s="229"/>
      <c r="R240" s="229"/>
      <c r="S240" s="229"/>
      <c r="T240" s="23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1" t="s">
        <v>126</v>
      </c>
      <c r="AU240" s="231" t="s">
        <v>81</v>
      </c>
      <c r="AV240" s="13" t="s">
        <v>81</v>
      </c>
      <c r="AW240" s="13" t="s">
        <v>33</v>
      </c>
      <c r="AX240" s="13" t="s">
        <v>79</v>
      </c>
      <c r="AY240" s="231" t="s">
        <v>115</v>
      </c>
    </row>
    <row r="241" s="12" customFormat="1" ht="22.8" customHeight="1">
      <c r="A241" s="12"/>
      <c r="B241" s="186"/>
      <c r="C241" s="187"/>
      <c r="D241" s="188" t="s">
        <v>70</v>
      </c>
      <c r="E241" s="200" t="s">
        <v>166</v>
      </c>
      <c r="F241" s="200" t="s">
        <v>364</v>
      </c>
      <c r="G241" s="187"/>
      <c r="H241" s="187"/>
      <c r="I241" s="190"/>
      <c r="J241" s="201">
        <f>BK241</f>
        <v>0</v>
      </c>
      <c r="K241" s="187"/>
      <c r="L241" s="192"/>
      <c r="M241" s="193"/>
      <c r="N241" s="194"/>
      <c r="O241" s="194"/>
      <c r="P241" s="195">
        <f>SUM(P242:P278)</f>
        <v>0</v>
      </c>
      <c r="Q241" s="194"/>
      <c r="R241" s="195">
        <f>SUM(R242:R278)</f>
        <v>0.63311609999999996</v>
      </c>
      <c r="S241" s="194"/>
      <c r="T241" s="196">
        <f>SUM(T242:T278)</f>
        <v>30.730529999999995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7" t="s">
        <v>79</v>
      </c>
      <c r="AT241" s="198" t="s">
        <v>70</v>
      </c>
      <c r="AU241" s="198" t="s">
        <v>79</v>
      </c>
      <c r="AY241" s="197" t="s">
        <v>115</v>
      </c>
      <c r="BK241" s="199">
        <f>SUM(BK242:BK278)</f>
        <v>0</v>
      </c>
    </row>
    <row r="242" s="2" customFormat="1" ht="16.5" customHeight="1">
      <c r="A242" s="40"/>
      <c r="B242" s="41"/>
      <c r="C242" s="202" t="s">
        <v>365</v>
      </c>
      <c r="D242" s="202" t="s">
        <v>117</v>
      </c>
      <c r="E242" s="203" t="s">
        <v>366</v>
      </c>
      <c r="F242" s="204" t="s">
        <v>367</v>
      </c>
      <c r="G242" s="205" t="s">
        <v>157</v>
      </c>
      <c r="H242" s="206">
        <v>168.25999999999999</v>
      </c>
      <c r="I242" s="207"/>
      <c r="J242" s="208">
        <f>ROUND(I242*H242,2)</f>
        <v>0</v>
      </c>
      <c r="K242" s="204" t="s">
        <v>121</v>
      </c>
      <c r="L242" s="46"/>
      <c r="M242" s="209" t="s">
        <v>19</v>
      </c>
      <c r="N242" s="210" t="s">
        <v>42</v>
      </c>
      <c r="O242" s="86"/>
      <c r="P242" s="211">
        <f>O242*H242</f>
        <v>0</v>
      </c>
      <c r="Q242" s="211">
        <v>0</v>
      </c>
      <c r="R242" s="211">
        <f>Q242*H242</f>
        <v>0</v>
      </c>
      <c r="S242" s="211">
        <v>0.17999999999999999</v>
      </c>
      <c r="T242" s="212">
        <f>S242*H242</f>
        <v>30.286799999999996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3" t="s">
        <v>122</v>
      </c>
      <c r="AT242" s="213" t="s">
        <v>117</v>
      </c>
      <c r="AU242" s="213" t="s">
        <v>81</v>
      </c>
      <c r="AY242" s="19" t="s">
        <v>115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9" t="s">
        <v>79</v>
      </c>
      <c r="BK242" s="214">
        <f>ROUND(I242*H242,2)</f>
        <v>0</v>
      </c>
      <c r="BL242" s="19" t="s">
        <v>122</v>
      </c>
      <c r="BM242" s="213" t="s">
        <v>368</v>
      </c>
    </row>
    <row r="243" s="2" customFormat="1">
      <c r="A243" s="40"/>
      <c r="B243" s="41"/>
      <c r="C243" s="42"/>
      <c r="D243" s="215" t="s">
        <v>124</v>
      </c>
      <c r="E243" s="42"/>
      <c r="F243" s="216" t="s">
        <v>369</v>
      </c>
      <c r="G243" s="42"/>
      <c r="H243" s="42"/>
      <c r="I243" s="217"/>
      <c r="J243" s="42"/>
      <c r="K243" s="42"/>
      <c r="L243" s="46"/>
      <c r="M243" s="218"/>
      <c r="N243" s="219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124</v>
      </c>
      <c r="AU243" s="19" t="s">
        <v>81</v>
      </c>
    </row>
    <row r="244" s="13" customFormat="1">
      <c r="A244" s="13"/>
      <c r="B244" s="220"/>
      <c r="C244" s="221"/>
      <c r="D244" s="222" t="s">
        <v>126</v>
      </c>
      <c r="E244" s="223" t="s">
        <v>19</v>
      </c>
      <c r="F244" s="224" t="s">
        <v>324</v>
      </c>
      <c r="G244" s="221"/>
      <c r="H244" s="225">
        <v>168.25999999999999</v>
      </c>
      <c r="I244" s="226"/>
      <c r="J244" s="221"/>
      <c r="K244" s="221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126</v>
      </c>
      <c r="AU244" s="231" t="s">
        <v>81</v>
      </c>
      <c r="AV244" s="13" t="s">
        <v>81</v>
      </c>
      <c r="AW244" s="13" t="s">
        <v>33</v>
      </c>
      <c r="AX244" s="13" t="s">
        <v>79</v>
      </c>
      <c r="AY244" s="231" t="s">
        <v>115</v>
      </c>
    </row>
    <row r="245" s="2" customFormat="1" ht="16.5" customHeight="1">
      <c r="A245" s="40"/>
      <c r="B245" s="41"/>
      <c r="C245" s="202" t="s">
        <v>370</v>
      </c>
      <c r="D245" s="202" t="s">
        <v>117</v>
      </c>
      <c r="E245" s="203" t="s">
        <v>371</v>
      </c>
      <c r="F245" s="204" t="s">
        <v>372</v>
      </c>
      <c r="G245" s="205" t="s">
        <v>157</v>
      </c>
      <c r="H245" s="206">
        <v>194.33000000000001</v>
      </c>
      <c r="I245" s="207"/>
      <c r="J245" s="208">
        <f>ROUND(I245*H245,2)</f>
        <v>0</v>
      </c>
      <c r="K245" s="204" t="s">
        <v>121</v>
      </c>
      <c r="L245" s="46"/>
      <c r="M245" s="209" t="s">
        <v>19</v>
      </c>
      <c r="N245" s="210" t="s">
        <v>42</v>
      </c>
      <c r="O245" s="86"/>
      <c r="P245" s="211">
        <f>O245*H245</f>
        <v>0</v>
      </c>
      <c r="Q245" s="211">
        <v>1.0000000000000001E-05</v>
      </c>
      <c r="R245" s="211">
        <f>Q245*H245</f>
        <v>0.0019433000000000002</v>
      </c>
      <c r="S245" s="211">
        <v>0</v>
      </c>
      <c r="T245" s="21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3" t="s">
        <v>122</v>
      </c>
      <c r="AT245" s="213" t="s">
        <v>117</v>
      </c>
      <c r="AU245" s="213" t="s">
        <v>81</v>
      </c>
      <c r="AY245" s="19" t="s">
        <v>115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9" t="s">
        <v>79</v>
      </c>
      <c r="BK245" s="214">
        <f>ROUND(I245*H245,2)</f>
        <v>0</v>
      </c>
      <c r="BL245" s="19" t="s">
        <v>122</v>
      </c>
      <c r="BM245" s="213" t="s">
        <v>373</v>
      </c>
    </row>
    <row r="246" s="2" customFormat="1">
      <c r="A246" s="40"/>
      <c r="B246" s="41"/>
      <c r="C246" s="42"/>
      <c r="D246" s="215" t="s">
        <v>124</v>
      </c>
      <c r="E246" s="42"/>
      <c r="F246" s="216" t="s">
        <v>374</v>
      </c>
      <c r="G246" s="42"/>
      <c r="H246" s="42"/>
      <c r="I246" s="217"/>
      <c r="J246" s="42"/>
      <c r="K246" s="42"/>
      <c r="L246" s="46"/>
      <c r="M246" s="218"/>
      <c r="N246" s="219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124</v>
      </c>
      <c r="AU246" s="19" t="s">
        <v>81</v>
      </c>
    </row>
    <row r="247" s="13" customFormat="1">
      <c r="A247" s="13"/>
      <c r="B247" s="220"/>
      <c r="C247" s="221"/>
      <c r="D247" s="222" t="s">
        <v>126</v>
      </c>
      <c r="E247" s="223" t="s">
        <v>19</v>
      </c>
      <c r="F247" s="224" t="s">
        <v>375</v>
      </c>
      <c r="G247" s="221"/>
      <c r="H247" s="225">
        <v>194.33000000000001</v>
      </c>
      <c r="I247" s="226"/>
      <c r="J247" s="221"/>
      <c r="K247" s="221"/>
      <c r="L247" s="227"/>
      <c r="M247" s="228"/>
      <c r="N247" s="229"/>
      <c r="O247" s="229"/>
      <c r="P247" s="229"/>
      <c r="Q247" s="229"/>
      <c r="R247" s="229"/>
      <c r="S247" s="229"/>
      <c r="T247" s="23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1" t="s">
        <v>126</v>
      </c>
      <c r="AU247" s="231" t="s">
        <v>81</v>
      </c>
      <c r="AV247" s="13" t="s">
        <v>81</v>
      </c>
      <c r="AW247" s="13" t="s">
        <v>33</v>
      </c>
      <c r="AX247" s="13" t="s">
        <v>79</v>
      </c>
      <c r="AY247" s="231" t="s">
        <v>115</v>
      </c>
    </row>
    <row r="248" s="2" customFormat="1" ht="16.5" customHeight="1">
      <c r="A248" s="40"/>
      <c r="B248" s="41"/>
      <c r="C248" s="254" t="s">
        <v>376</v>
      </c>
      <c r="D248" s="254" t="s">
        <v>277</v>
      </c>
      <c r="E248" s="255" t="s">
        <v>377</v>
      </c>
      <c r="F248" s="256" t="s">
        <v>378</v>
      </c>
      <c r="G248" s="257" t="s">
        <v>157</v>
      </c>
      <c r="H248" s="258">
        <v>200.16</v>
      </c>
      <c r="I248" s="259"/>
      <c r="J248" s="260">
        <f>ROUND(I248*H248,2)</f>
        <v>0</v>
      </c>
      <c r="K248" s="256" t="s">
        <v>121</v>
      </c>
      <c r="L248" s="261"/>
      <c r="M248" s="262" t="s">
        <v>19</v>
      </c>
      <c r="N248" s="263" t="s">
        <v>42</v>
      </c>
      <c r="O248" s="86"/>
      <c r="P248" s="211">
        <f>O248*H248</f>
        <v>0</v>
      </c>
      <c r="Q248" s="211">
        <v>0.0026700000000000001</v>
      </c>
      <c r="R248" s="211">
        <f>Q248*H248</f>
        <v>0.53442719999999999</v>
      </c>
      <c r="S248" s="211">
        <v>0</v>
      </c>
      <c r="T248" s="21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3" t="s">
        <v>166</v>
      </c>
      <c r="AT248" s="213" t="s">
        <v>277</v>
      </c>
      <c r="AU248" s="213" t="s">
        <v>81</v>
      </c>
      <c r="AY248" s="19" t="s">
        <v>115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9" t="s">
        <v>79</v>
      </c>
      <c r="BK248" s="214">
        <f>ROUND(I248*H248,2)</f>
        <v>0</v>
      </c>
      <c r="BL248" s="19" t="s">
        <v>122</v>
      </c>
      <c r="BM248" s="213" t="s">
        <v>379</v>
      </c>
    </row>
    <row r="249" s="13" customFormat="1">
      <c r="A249" s="13"/>
      <c r="B249" s="220"/>
      <c r="C249" s="221"/>
      <c r="D249" s="222" t="s">
        <v>126</v>
      </c>
      <c r="E249" s="221"/>
      <c r="F249" s="224" t="s">
        <v>380</v>
      </c>
      <c r="G249" s="221"/>
      <c r="H249" s="225">
        <v>200.16</v>
      </c>
      <c r="I249" s="226"/>
      <c r="J249" s="221"/>
      <c r="K249" s="221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126</v>
      </c>
      <c r="AU249" s="231" t="s">
        <v>81</v>
      </c>
      <c r="AV249" s="13" t="s">
        <v>81</v>
      </c>
      <c r="AW249" s="13" t="s">
        <v>4</v>
      </c>
      <c r="AX249" s="13" t="s">
        <v>79</v>
      </c>
      <c r="AY249" s="231" t="s">
        <v>115</v>
      </c>
    </row>
    <row r="250" s="2" customFormat="1" ht="21.75" customHeight="1">
      <c r="A250" s="40"/>
      <c r="B250" s="41"/>
      <c r="C250" s="202" t="s">
        <v>381</v>
      </c>
      <c r="D250" s="202" t="s">
        <v>117</v>
      </c>
      <c r="E250" s="203" t="s">
        <v>382</v>
      </c>
      <c r="F250" s="204" t="s">
        <v>383</v>
      </c>
      <c r="G250" s="205" t="s">
        <v>384</v>
      </c>
      <c r="H250" s="206">
        <v>21</v>
      </c>
      <c r="I250" s="207"/>
      <c r="J250" s="208">
        <f>ROUND(I250*H250,2)</f>
        <v>0</v>
      </c>
      <c r="K250" s="204" t="s">
        <v>121</v>
      </c>
      <c r="L250" s="46"/>
      <c r="M250" s="209" t="s">
        <v>19</v>
      </c>
      <c r="N250" s="210" t="s">
        <v>42</v>
      </c>
      <c r="O250" s="86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3" t="s">
        <v>122</v>
      </c>
      <c r="AT250" s="213" t="s">
        <v>117</v>
      </c>
      <c r="AU250" s="213" t="s">
        <v>81</v>
      </c>
      <c r="AY250" s="19" t="s">
        <v>115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79</v>
      </c>
      <c r="BK250" s="214">
        <f>ROUND(I250*H250,2)</f>
        <v>0</v>
      </c>
      <c r="BL250" s="19" t="s">
        <v>122</v>
      </c>
      <c r="BM250" s="213" t="s">
        <v>385</v>
      </c>
    </row>
    <row r="251" s="2" customFormat="1">
      <c r="A251" s="40"/>
      <c r="B251" s="41"/>
      <c r="C251" s="42"/>
      <c r="D251" s="215" t="s">
        <v>124</v>
      </c>
      <c r="E251" s="42"/>
      <c r="F251" s="216" t="s">
        <v>386</v>
      </c>
      <c r="G251" s="42"/>
      <c r="H251" s="42"/>
      <c r="I251" s="217"/>
      <c r="J251" s="42"/>
      <c r="K251" s="42"/>
      <c r="L251" s="46"/>
      <c r="M251" s="218"/>
      <c r="N251" s="219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124</v>
      </c>
      <c r="AU251" s="19" t="s">
        <v>81</v>
      </c>
    </row>
    <row r="252" s="13" customFormat="1">
      <c r="A252" s="13"/>
      <c r="B252" s="220"/>
      <c r="C252" s="221"/>
      <c r="D252" s="222" t="s">
        <v>126</v>
      </c>
      <c r="E252" s="223" t="s">
        <v>19</v>
      </c>
      <c r="F252" s="224" t="s">
        <v>7</v>
      </c>
      <c r="G252" s="221"/>
      <c r="H252" s="225">
        <v>21</v>
      </c>
      <c r="I252" s="226"/>
      <c r="J252" s="221"/>
      <c r="K252" s="221"/>
      <c r="L252" s="227"/>
      <c r="M252" s="228"/>
      <c r="N252" s="229"/>
      <c r="O252" s="229"/>
      <c r="P252" s="229"/>
      <c r="Q252" s="229"/>
      <c r="R252" s="229"/>
      <c r="S252" s="229"/>
      <c r="T252" s="23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1" t="s">
        <v>126</v>
      </c>
      <c r="AU252" s="231" t="s">
        <v>81</v>
      </c>
      <c r="AV252" s="13" t="s">
        <v>81</v>
      </c>
      <c r="AW252" s="13" t="s">
        <v>33</v>
      </c>
      <c r="AX252" s="13" t="s">
        <v>79</v>
      </c>
      <c r="AY252" s="231" t="s">
        <v>115</v>
      </c>
    </row>
    <row r="253" s="2" customFormat="1" ht="16.5" customHeight="1">
      <c r="A253" s="40"/>
      <c r="B253" s="41"/>
      <c r="C253" s="254" t="s">
        <v>387</v>
      </c>
      <c r="D253" s="254" t="s">
        <v>277</v>
      </c>
      <c r="E253" s="255" t="s">
        <v>388</v>
      </c>
      <c r="F253" s="256" t="s">
        <v>389</v>
      </c>
      <c r="G253" s="257" t="s">
        <v>384</v>
      </c>
      <c r="H253" s="258">
        <v>21</v>
      </c>
      <c r="I253" s="259"/>
      <c r="J253" s="260">
        <f>ROUND(I253*H253,2)</f>
        <v>0</v>
      </c>
      <c r="K253" s="256" t="s">
        <v>121</v>
      </c>
      <c r="L253" s="261"/>
      <c r="M253" s="262" t="s">
        <v>19</v>
      </c>
      <c r="N253" s="263" t="s">
        <v>42</v>
      </c>
      <c r="O253" s="86"/>
      <c r="P253" s="211">
        <f>O253*H253</f>
        <v>0</v>
      </c>
      <c r="Q253" s="211">
        <v>0.0015</v>
      </c>
      <c r="R253" s="211">
        <f>Q253*H253</f>
        <v>0.0315</v>
      </c>
      <c r="S253" s="211">
        <v>0</v>
      </c>
      <c r="T253" s="21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3" t="s">
        <v>166</v>
      </c>
      <c r="AT253" s="213" t="s">
        <v>277</v>
      </c>
      <c r="AU253" s="213" t="s">
        <v>81</v>
      </c>
      <c r="AY253" s="19" t="s">
        <v>115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9" t="s">
        <v>79</v>
      </c>
      <c r="BK253" s="214">
        <f>ROUND(I253*H253,2)</f>
        <v>0</v>
      </c>
      <c r="BL253" s="19" t="s">
        <v>122</v>
      </c>
      <c r="BM253" s="213" t="s">
        <v>390</v>
      </c>
    </row>
    <row r="254" s="2" customFormat="1" ht="24.15" customHeight="1">
      <c r="A254" s="40"/>
      <c r="B254" s="41"/>
      <c r="C254" s="202" t="s">
        <v>391</v>
      </c>
      <c r="D254" s="202" t="s">
        <v>117</v>
      </c>
      <c r="E254" s="203" t="s">
        <v>392</v>
      </c>
      <c r="F254" s="204" t="s">
        <v>393</v>
      </c>
      <c r="G254" s="205" t="s">
        <v>384</v>
      </c>
      <c r="H254" s="206">
        <v>5</v>
      </c>
      <c r="I254" s="207"/>
      <c r="J254" s="208">
        <f>ROUND(I254*H254,2)</f>
        <v>0</v>
      </c>
      <c r="K254" s="204" t="s">
        <v>121</v>
      </c>
      <c r="L254" s="46"/>
      <c r="M254" s="209" t="s">
        <v>19</v>
      </c>
      <c r="N254" s="210" t="s">
        <v>42</v>
      </c>
      <c r="O254" s="86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3" t="s">
        <v>122</v>
      </c>
      <c r="AT254" s="213" t="s">
        <v>117</v>
      </c>
      <c r="AU254" s="213" t="s">
        <v>81</v>
      </c>
      <c r="AY254" s="19" t="s">
        <v>115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79</v>
      </c>
      <c r="BK254" s="214">
        <f>ROUND(I254*H254,2)</f>
        <v>0</v>
      </c>
      <c r="BL254" s="19" t="s">
        <v>122</v>
      </c>
      <c r="BM254" s="213" t="s">
        <v>394</v>
      </c>
    </row>
    <row r="255" s="2" customFormat="1">
      <c r="A255" s="40"/>
      <c r="B255" s="41"/>
      <c r="C255" s="42"/>
      <c r="D255" s="215" t="s">
        <v>124</v>
      </c>
      <c r="E255" s="42"/>
      <c r="F255" s="216" t="s">
        <v>395</v>
      </c>
      <c r="G255" s="42"/>
      <c r="H255" s="42"/>
      <c r="I255" s="217"/>
      <c r="J255" s="42"/>
      <c r="K255" s="42"/>
      <c r="L255" s="46"/>
      <c r="M255" s="218"/>
      <c r="N255" s="219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124</v>
      </c>
      <c r="AU255" s="19" t="s">
        <v>81</v>
      </c>
    </row>
    <row r="256" s="13" customFormat="1">
      <c r="A256" s="13"/>
      <c r="B256" s="220"/>
      <c r="C256" s="221"/>
      <c r="D256" s="222" t="s">
        <v>126</v>
      </c>
      <c r="E256" s="223" t="s">
        <v>19</v>
      </c>
      <c r="F256" s="224" t="s">
        <v>147</v>
      </c>
      <c r="G256" s="221"/>
      <c r="H256" s="225">
        <v>5</v>
      </c>
      <c r="I256" s="226"/>
      <c r="J256" s="221"/>
      <c r="K256" s="221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126</v>
      </c>
      <c r="AU256" s="231" t="s">
        <v>81</v>
      </c>
      <c r="AV256" s="13" t="s">
        <v>81</v>
      </c>
      <c r="AW256" s="13" t="s">
        <v>33</v>
      </c>
      <c r="AX256" s="13" t="s">
        <v>79</v>
      </c>
      <c r="AY256" s="231" t="s">
        <v>115</v>
      </c>
    </row>
    <row r="257" s="2" customFormat="1" ht="16.5" customHeight="1">
      <c r="A257" s="40"/>
      <c r="B257" s="41"/>
      <c r="C257" s="254" t="s">
        <v>396</v>
      </c>
      <c r="D257" s="254" t="s">
        <v>277</v>
      </c>
      <c r="E257" s="255" t="s">
        <v>397</v>
      </c>
      <c r="F257" s="256" t="s">
        <v>398</v>
      </c>
      <c r="G257" s="257" t="s">
        <v>384</v>
      </c>
      <c r="H257" s="258">
        <v>5</v>
      </c>
      <c r="I257" s="259"/>
      <c r="J257" s="260">
        <f>ROUND(I257*H257,2)</f>
        <v>0</v>
      </c>
      <c r="K257" s="256" t="s">
        <v>121</v>
      </c>
      <c r="L257" s="261"/>
      <c r="M257" s="262" t="s">
        <v>19</v>
      </c>
      <c r="N257" s="263" t="s">
        <v>42</v>
      </c>
      <c r="O257" s="86"/>
      <c r="P257" s="211">
        <f>O257*H257</f>
        <v>0</v>
      </c>
      <c r="Q257" s="211">
        <v>0.00076000000000000004</v>
      </c>
      <c r="R257" s="211">
        <f>Q257*H257</f>
        <v>0.0038000000000000004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166</v>
      </c>
      <c r="AT257" s="213" t="s">
        <v>277</v>
      </c>
      <c r="AU257" s="213" t="s">
        <v>81</v>
      </c>
      <c r="AY257" s="19" t="s">
        <v>115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79</v>
      </c>
      <c r="BK257" s="214">
        <f>ROUND(I257*H257,2)</f>
        <v>0</v>
      </c>
      <c r="BL257" s="19" t="s">
        <v>122</v>
      </c>
      <c r="BM257" s="213" t="s">
        <v>399</v>
      </c>
    </row>
    <row r="258" s="13" customFormat="1">
      <c r="A258" s="13"/>
      <c r="B258" s="220"/>
      <c r="C258" s="221"/>
      <c r="D258" s="222" t="s">
        <v>126</v>
      </c>
      <c r="E258" s="223" t="s">
        <v>19</v>
      </c>
      <c r="F258" s="224" t="s">
        <v>147</v>
      </c>
      <c r="G258" s="221"/>
      <c r="H258" s="225">
        <v>5</v>
      </c>
      <c r="I258" s="226"/>
      <c r="J258" s="221"/>
      <c r="K258" s="221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126</v>
      </c>
      <c r="AU258" s="231" t="s">
        <v>81</v>
      </c>
      <c r="AV258" s="13" t="s">
        <v>81</v>
      </c>
      <c r="AW258" s="13" t="s">
        <v>33</v>
      </c>
      <c r="AX258" s="13" t="s">
        <v>79</v>
      </c>
      <c r="AY258" s="231" t="s">
        <v>115</v>
      </c>
    </row>
    <row r="259" s="2" customFormat="1" ht="24.15" customHeight="1">
      <c r="A259" s="40"/>
      <c r="B259" s="41"/>
      <c r="C259" s="202" t="s">
        <v>400</v>
      </c>
      <c r="D259" s="202" t="s">
        <v>117</v>
      </c>
      <c r="E259" s="203" t="s">
        <v>401</v>
      </c>
      <c r="F259" s="204" t="s">
        <v>402</v>
      </c>
      <c r="G259" s="205" t="s">
        <v>384</v>
      </c>
      <c r="H259" s="206">
        <v>70</v>
      </c>
      <c r="I259" s="207"/>
      <c r="J259" s="208">
        <f>ROUND(I259*H259,2)</f>
        <v>0</v>
      </c>
      <c r="K259" s="204" t="s">
        <v>121</v>
      </c>
      <c r="L259" s="46"/>
      <c r="M259" s="209" t="s">
        <v>19</v>
      </c>
      <c r="N259" s="210" t="s">
        <v>42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122</v>
      </c>
      <c r="AT259" s="213" t="s">
        <v>117</v>
      </c>
      <c r="AU259" s="213" t="s">
        <v>81</v>
      </c>
      <c r="AY259" s="19" t="s">
        <v>115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79</v>
      </c>
      <c r="BK259" s="214">
        <f>ROUND(I259*H259,2)</f>
        <v>0</v>
      </c>
      <c r="BL259" s="19" t="s">
        <v>122</v>
      </c>
      <c r="BM259" s="213" t="s">
        <v>403</v>
      </c>
    </row>
    <row r="260" s="2" customFormat="1">
      <c r="A260" s="40"/>
      <c r="B260" s="41"/>
      <c r="C260" s="42"/>
      <c r="D260" s="215" t="s">
        <v>124</v>
      </c>
      <c r="E260" s="42"/>
      <c r="F260" s="216" t="s">
        <v>404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124</v>
      </c>
      <c r="AU260" s="19" t="s">
        <v>81</v>
      </c>
    </row>
    <row r="261" s="13" customFormat="1">
      <c r="A261" s="13"/>
      <c r="B261" s="220"/>
      <c r="C261" s="221"/>
      <c r="D261" s="222" t="s">
        <v>126</v>
      </c>
      <c r="E261" s="223" t="s">
        <v>19</v>
      </c>
      <c r="F261" s="224" t="s">
        <v>405</v>
      </c>
      <c r="G261" s="221"/>
      <c r="H261" s="225">
        <v>70</v>
      </c>
      <c r="I261" s="226"/>
      <c r="J261" s="221"/>
      <c r="K261" s="221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126</v>
      </c>
      <c r="AU261" s="231" t="s">
        <v>81</v>
      </c>
      <c r="AV261" s="13" t="s">
        <v>81</v>
      </c>
      <c r="AW261" s="13" t="s">
        <v>33</v>
      </c>
      <c r="AX261" s="13" t="s">
        <v>79</v>
      </c>
      <c r="AY261" s="231" t="s">
        <v>115</v>
      </c>
    </row>
    <row r="262" s="2" customFormat="1" ht="16.5" customHeight="1">
      <c r="A262" s="40"/>
      <c r="B262" s="41"/>
      <c r="C262" s="254" t="s">
        <v>406</v>
      </c>
      <c r="D262" s="254" t="s">
        <v>277</v>
      </c>
      <c r="E262" s="255" t="s">
        <v>407</v>
      </c>
      <c r="F262" s="256" t="s">
        <v>408</v>
      </c>
      <c r="G262" s="257" t="s">
        <v>384</v>
      </c>
      <c r="H262" s="258">
        <v>68</v>
      </c>
      <c r="I262" s="259"/>
      <c r="J262" s="260">
        <f>ROUND(I262*H262,2)</f>
        <v>0</v>
      </c>
      <c r="K262" s="256" t="s">
        <v>121</v>
      </c>
      <c r="L262" s="261"/>
      <c r="M262" s="262" t="s">
        <v>19</v>
      </c>
      <c r="N262" s="263" t="s">
        <v>42</v>
      </c>
      <c r="O262" s="86"/>
      <c r="P262" s="211">
        <f>O262*H262</f>
        <v>0</v>
      </c>
      <c r="Q262" s="211">
        <v>0.00064999999999999997</v>
      </c>
      <c r="R262" s="211">
        <f>Q262*H262</f>
        <v>0.044199999999999996</v>
      </c>
      <c r="S262" s="211">
        <v>0</v>
      </c>
      <c r="T262" s="21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3" t="s">
        <v>166</v>
      </c>
      <c r="AT262" s="213" t="s">
        <v>277</v>
      </c>
      <c r="AU262" s="213" t="s">
        <v>81</v>
      </c>
      <c r="AY262" s="19" t="s">
        <v>115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9" t="s">
        <v>79</v>
      </c>
      <c r="BK262" s="214">
        <f>ROUND(I262*H262,2)</f>
        <v>0</v>
      </c>
      <c r="BL262" s="19" t="s">
        <v>122</v>
      </c>
      <c r="BM262" s="213" t="s">
        <v>409</v>
      </c>
    </row>
    <row r="263" s="13" customFormat="1">
      <c r="A263" s="13"/>
      <c r="B263" s="220"/>
      <c r="C263" s="221"/>
      <c r="D263" s="222" t="s">
        <v>126</v>
      </c>
      <c r="E263" s="223" t="s">
        <v>19</v>
      </c>
      <c r="F263" s="224" t="s">
        <v>410</v>
      </c>
      <c r="G263" s="221"/>
      <c r="H263" s="225">
        <v>68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126</v>
      </c>
      <c r="AU263" s="231" t="s">
        <v>81</v>
      </c>
      <c r="AV263" s="13" t="s">
        <v>81</v>
      </c>
      <c r="AW263" s="13" t="s">
        <v>33</v>
      </c>
      <c r="AX263" s="13" t="s">
        <v>79</v>
      </c>
      <c r="AY263" s="231" t="s">
        <v>115</v>
      </c>
    </row>
    <row r="264" s="2" customFormat="1" ht="16.5" customHeight="1">
      <c r="A264" s="40"/>
      <c r="B264" s="41"/>
      <c r="C264" s="254" t="s">
        <v>411</v>
      </c>
      <c r="D264" s="254" t="s">
        <v>277</v>
      </c>
      <c r="E264" s="255" t="s">
        <v>412</v>
      </c>
      <c r="F264" s="256" t="s">
        <v>413</v>
      </c>
      <c r="G264" s="257" t="s">
        <v>384</v>
      </c>
      <c r="H264" s="258">
        <v>2</v>
      </c>
      <c r="I264" s="259"/>
      <c r="J264" s="260">
        <f>ROUND(I264*H264,2)</f>
        <v>0</v>
      </c>
      <c r="K264" s="256" t="s">
        <v>121</v>
      </c>
      <c r="L264" s="261"/>
      <c r="M264" s="262" t="s">
        <v>19</v>
      </c>
      <c r="N264" s="263" t="s">
        <v>42</v>
      </c>
      <c r="O264" s="86"/>
      <c r="P264" s="211">
        <f>O264*H264</f>
        <v>0</v>
      </c>
      <c r="Q264" s="211">
        <v>0.00032000000000000003</v>
      </c>
      <c r="R264" s="211">
        <f>Q264*H264</f>
        <v>0.00064000000000000005</v>
      </c>
      <c r="S264" s="211">
        <v>0</v>
      </c>
      <c r="T264" s="212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3" t="s">
        <v>166</v>
      </c>
      <c r="AT264" s="213" t="s">
        <v>277</v>
      </c>
      <c r="AU264" s="213" t="s">
        <v>81</v>
      </c>
      <c r="AY264" s="19" t="s">
        <v>115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9" t="s">
        <v>79</v>
      </c>
      <c r="BK264" s="214">
        <f>ROUND(I264*H264,2)</f>
        <v>0</v>
      </c>
      <c r="BL264" s="19" t="s">
        <v>122</v>
      </c>
      <c r="BM264" s="213" t="s">
        <v>414</v>
      </c>
    </row>
    <row r="265" s="13" customFormat="1">
      <c r="A265" s="13"/>
      <c r="B265" s="220"/>
      <c r="C265" s="221"/>
      <c r="D265" s="222" t="s">
        <v>126</v>
      </c>
      <c r="E265" s="223" t="s">
        <v>19</v>
      </c>
      <c r="F265" s="224" t="s">
        <v>415</v>
      </c>
      <c r="G265" s="221"/>
      <c r="H265" s="225">
        <v>2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126</v>
      </c>
      <c r="AU265" s="231" t="s">
        <v>81</v>
      </c>
      <c r="AV265" s="13" t="s">
        <v>81</v>
      </c>
      <c r="AW265" s="13" t="s">
        <v>33</v>
      </c>
      <c r="AX265" s="13" t="s">
        <v>79</v>
      </c>
      <c r="AY265" s="231" t="s">
        <v>115</v>
      </c>
    </row>
    <row r="266" s="2" customFormat="1" ht="16.5" customHeight="1">
      <c r="A266" s="40"/>
      <c r="B266" s="41"/>
      <c r="C266" s="202" t="s">
        <v>416</v>
      </c>
      <c r="D266" s="202" t="s">
        <v>117</v>
      </c>
      <c r="E266" s="203" t="s">
        <v>417</v>
      </c>
      <c r="F266" s="204" t="s">
        <v>418</v>
      </c>
      <c r="G266" s="205" t="s">
        <v>384</v>
      </c>
      <c r="H266" s="206">
        <v>1</v>
      </c>
      <c r="I266" s="207"/>
      <c r="J266" s="208">
        <f>ROUND(I266*H266,2)</f>
        <v>0</v>
      </c>
      <c r="K266" s="204" t="s">
        <v>19</v>
      </c>
      <c r="L266" s="46"/>
      <c r="M266" s="209" t="s">
        <v>19</v>
      </c>
      <c r="N266" s="210" t="s">
        <v>42</v>
      </c>
      <c r="O266" s="86"/>
      <c r="P266" s="211">
        <f>O266*H266</f>
        <v>0</v>
      </c>
      <c r="Q266" s="211">
        <v>0.00011</v>
      </c>
      <c r="R266" s="211">
        <f>Q266*H266</f>
        <v>0.00011</v>
      </c>
      <c r="S266" s="211">
        <v>0</v>
      </c>
      <c r="T266" s="21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3" t="s">
        <v>122</v>
      </c>
      <c r="AT266" s="213" t="s">
        <v>117</v>
      </c>
      <c r="AU266" s="213" t="s">
        <v>81</v>
      </c>
      <c r="AY266" s="19" t="s">
        <v>115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9" t="s">
        <v>79</v>
      </c>
      <c r="BK266" s="214">
        <f>ROUND(I266*H266,2)</f>
        <v>0</v>
      </c>
      <c r="BL266" s="19" t="s">
        <v>122</v>
      </c>
      <c r="BM266" s="213" t="s">
        <v>419</v>
      </c>
    </row>
    <row r="267" s="13" customFormat="1">
      <c r="A267" s="13"/>
      <c r="B267" s="220"/>
      <c r="C267" s="221"/>
      <c r="D267" s="222" t="s">
        <v>126</v>
      </c>
      <c r="E267" s="223" t="s">
        <v>19</v>
      </c>
      <c r="F267" s="224" t="s">
        <v>420</v>
      </c>
      <c r="G267" s="221"/>
      <c r="H267" s="225">
        <v>1</v>
      </c>
      <c r="I267" s="226"/>
      <c r="J267" s="221"/>
      <c r="K267" s="221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126</v>
      </c>
      <c r="AU267" s="231" t="s">
        <v>81</v>
      </c>
      <c r="AV267" s="13" t="s">
        <v>81</v>
      </c>
      <c r="AW267" s="13" t="s">
        <v>33</v>
      </c>
      <c r="AX267" s="13" t="s">
        <v>79</v>
      </c>
      <c r="AY267" s="231" t="s">
        <v>115</v>
      </c>
    </row>
    <row r="268" s="2" customFormat="1" ht="16.5" customHeight="1">
      <c r="A268" s="40"/>
      <c r="B268" s="41"/>
      <c r="C268" s="254" t="s">
        <v>421</v>
      </c>
      <c r="D268" s="254" t="s">
        <v>277</v>
      </c>
      <c r="E268" s="255" t="s">
        <v>422</v>
      </c>
      <c r="F268" s="256" t="s">
        <v>423</v>
      </c>
      <c r="G268" s="257" t="s">
        <v>384</v>
      </c>
      <c r="H268" s="258">
        <v>1</v>
      </c>
      <c r="I268" s="259"/>
      <c r="J268" s="260">
        <f>ROUND(I268*H268,2)</f>
        <v>0</v>
      </c>
      <c r="K268" s="256" t="s">
        <v>19</v>
      </c>
      <c r="L268" s="261"/>
      <c r="M268" s="262" t="s">
        <v>19</v>
      </c>
      <c r="N268" s="263" t="s">
        <v>42</v>
      </c>
      <c r="O268" s="86"/>
      <c r="P268" s="211">
        <f>O268*H268</f>
        <v>0</v>
      </c>
      <c r="Q268" s="211">
        <v>0.0064000000000000003</v>
      </c>
      <c r="R268" s="211">
        <f>Q268*H268</f>
        <v>0.0064000000000000003</v>
      </c>
      <c r="S268" s="211">
        <v>0</v>
      </c>
      <c r="T268" s="21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3" t="s">
        <v>166</v>
      </c>
      <c r="AT268" s="213" t="s">
        <v>277</v>
      </c>
      <c r="AU268" s="213" t="s">
        <v>81</v>
      </c>
      <c r="AY268" s="19" t="s">
        <v>115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9" t="s">
        <v>79</v>
      </c>
      <c r="BK268" s="214">
        <f>ROUND(I268*H268,2)</f>
        <v>0</v>
      </c>
      <c r="BL268" s="19" t="s">
        <v>122</v>
      </c>
      <c r="BM268" s="213" t="s">
        <v>424</v>
      </c>
    </row>
    <row r="269" s="13" customFormat="1">
      <c r="A269" s="13"/>
      <c r="B269" s="220"/>
      <c r="C269" s="221"/>
      <c r="D269" s="222" t="s">
        <v>126</v>
      </c>
      <c r="E269" s="223" t="s">
        <v>19</v>
      </c>
      <c r="F269" s="224" t="s">
        <v>79</v>
      </c>
      <c r="G269" s="221"/>
      <c r="H269" s="225">
        <v>1</v>
      </c>
      <c r="I269" s="226"/>
      <c r="J269" s="221"/>
      <c r="K269" s="221"/>
      <c r="L269" s="227"/>
      <c r="M269" s="228"/>
      <c r="N269" s="229"/>
      <c r="O269" s="229"/>
      <c r="P269" s="229"/>
      <c r="Q269" s="229"/>
      <c r="R269" s="229"/>
      <c r="S269" s="229"/>
      <c r="T269" s="23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1" t="s">
        <v>126</v>
      </c>
      <c r="AU269" s="231" t="s">
        <v>81</v>
      </c>
      <c r="AV269" s="13" t="s">
        <v>81</v>
      </c>
      <c r="AW269" s="13" t="s">
        <v>33</v>
      </c>
      <c r="AX269" s="13" t="s">
        <v>79</v>
      </c>
      <c r="AY269" s="231" t="s">
        <v>115</v>
      </c>
    </row>
    <row r="270" s="2" customFormat="1" ht="16.5" customHeight="1">
      <c r="A270" s="40"/>
      <c r="B270" s="41"/>
      <c r="C270" s="202" t="s">
        <v>425</v>
      </c>
      <c r="D270" s="202" t="s">
        <v>117</v>
      </c>
      <c r="E270" s="203" t="s">
        <v>426</v>
      </c>
      <c r="F270" s="204" t="s">
        <v>427</v>
      </c>
      <c r="G270" s="205" t="s">
        <v>157</v>
      </c>
      <c r="H270" s="206">
        <v>194.33000000000001</v>
      </c>
      <c r="I270" s="207"/>
      <c r="J270" s="208">
        <f>ROUND(I270*H270,2)</f>
        <v>0</v>
      </c>
      <c r="K270" s="204" t="s">
        <v>121</v>
      </c>
      <c r="L270" s="46"/>
      <c r="M270" s="209" t="s">
        <v>19</v>
      </c>
      <c r="N270" s="210" t="s">
        <v>42</v>
      </c>
      <c r="O270" s="86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122</v>
      </c>
      <c r="AT270" s="213" t="s">
        <v>117</v>
      </c>
      <c r="AU270" s="213" t="s">
        <v>81</v>
      </c>
      <c r="AY270" s="19" t="s">
        <v>115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79</v>
      </c>
      <c r="BK270" s="214">
        <f>ROUND(I270*H270,2)</f>
        <v>0</v>
      </c>
      <c r="BL270" s="19" t="s">
        <v>122</v>
      </c>
      <c r="BM270" s="213" t="s">
        <v>428</v>
      </c>
    </row>
    <row r="271" s="2" customFormat="1">
      <c r="A271" s="40"/>
      <c r="B271" s="41"/>
      <c r="C271" s="42"/>
      <c r="D271" s="215" t="s">
        <v>124</v>
      </c>
      <c r="E271" s="42"/>
      <c r="F271" s="216" t="s">
        <v>429</v>
      </c>
      <c r="G271" s="42"/>
      <c r="H271" s="42"/>
      <c r="I271" s="217"/>
      <c r="J271" s="42"/>
      <c r="K271" s="42"/>
      <c r="L271" s="46"/>
      <c r="M271" s="218"/>
      <c r="N271" s="21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124</v>
      </c>
      <c r="AU271" s="19" t="s">
        <v>81</v>
      </c>
    </row>
    <row r="272" s="13" customFormat="1">
      <c r="A272" s="13"/>
      <c r="B272" s="220"/>
      <c r="C272" s="221"/>
      <c r="D272" s="222" t="s">
        <v>126</v>
      </c>
      <c r="E272" s="223" t="s">
        <v>19</v>
      </c>
      <c r="F272" s="224" t="s">
        <v>375</v>
      </c>
      <c r="G272" s="221"/>
      <c r="H272" s="225">
        <v>194.33000000000001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126</v>
      </c>
      <c r="AU272" s="231" t="s">
        <v>81</v>
      </c>
      <c r="AV272" s="13" t="s">
        <v>81</v>
      </c>
      <c r="AW272" s="13" t="s">
        <v>33</v>
      </c>
      <c r="AX272" s="13" t="s">
        <v>79</v>
      </c>
      <c r="AY272" s="231" t="s">
        <v>115</v>
      </c>
    </row>
    <row r="273" s="2" customFormat="1" ht="16.5" customHeight="1">
      <c r="A273" s="40"/>
      <c r="B273" s="41"/>
      <c r="C273" s="202" t="s">
        <v>430</v>
      </c>
      <c r="D273" s="202" t="s">
        <v>117</v>
      </c>
      <c r="E273" s="203" t="s">
        <v>431</v>
      </c>
      <c r="F273" s="204" t="s">
        <v>432</v>
      </c>
      <c r="G273" s="205" t="s">
        <v>384</v>
      </c>
      <c r="H273" s="206">
        <v>21</v>
      </c>
      <c r="I273" s="207"/>
      <c r="J273" s="208">
        <f>ROUND(I273*H273,2)</f>
        <v>0</v>
      </c>
      <c r="K273" s="204" t="s">
        <v>121</v>
      </c>
      <c r="L273" s="46"/>
      <c r="M273" s="209" t="s">
        <v>19</v>
      </c>
      <c r="N273" s="210" t="s">
        <v>42</v>
      </c>
      <c r="O273" s="86"/>
      <c r="P273" s="211">
        <f>O273*H273</f>
        <v>0</v>
      </c>
      <c r="Q273" s="211">
        <v>0</v>
      </c>
      <c r="R273" s="211">
        <f>Q273*H273</f>
        <v>0</v>
      </c>
      <c r="S273" s="211">
        <v>0.021129999999999999</v>
      </c>
      <c r="T273" s="212">
        <f>S273*H273</f>
        <v>0.44373000000000001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3" t="s">
        <v>122</v>
      </c>
      <c r="AT273" s="213" t="s">
        <v>117</v>
      </c>
      <c r="AU273" s="213" t="s">
        <v>81</v>
      </c>
      <c r="AY273" s="19" t="s">
        <v>115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9" t="s">
        <v>79</v>
      </c>
      <c r="BK273" s="214">
        <f>ROUND(I273*H273,2)</f>
        <v>0</v>
      </c>
      <c r="BL273" s="19" t="s">
        <v>122</v>
      </c>
      <c r="BM273" s="213" t="s">
        <v>433</v>
      </c>
    </row>
    <row r="274" s="2" customFormat="1">
      <c r="A274" s="40"/>
      <c r="B274" s="41"/>
      <c r="C274" s="42"/>
      <c r="D274" s="215" t="s">
        <v>124</v>
      </c>
      <c r="E274" s="42"/>
      <c r="F274" s="216" t="s">
        <v>434</v>
      </c>
      <c r="G274" s="42"/>
      <c r="H274" s="42"/>
      <c r="I274" s="217"/>
      <c r="J274" s="42"/>
      <c r="K274" s="42"/>
      <c r="L274" s="46"/>
      <c r="M274" s="218"/>
      <c r="N274" s="21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124</v>
      </c>
      <c r="AU274" s="19" t="s">
        <v>81</v>
      </c>
    </row>
    <row r="275" s="13" customFormat="1">
      <c r="A275" s="13"/>
      <c r="B275" s="220"/>
      <c r="C275" s="221"/>
      <c r="D275" s="222" t="s">
        <v>126</v>
      </c>
      <c r="E275" s="223" t="s">
        <v>19</v>
      </c>
      <c r="F275" s="224" t="s">
        <v>7</v>
      </c>
      <c r="G275" s="221"/>
      <c r="H275" s="225">
        <v>21</v>
      </c>
      <c r="I275" s="226"/>
      <c r="J275" s="221"/>
      <c r="K275" s="221"/>
      <c r="L275" s="227"/>
      <c r="M275" s="228"/>
      <c r="N275" s="229"/>
      <c r="O275" s="229"/>
      <c r="P275" s="229"/>
      <c r="Q275" s="229"/>
      <c r="R275" s="229"/>
      <c r="S275" s="229"/>
      <c r="T275" s="23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1" t="s">
        <v>126</v>
      </c>
      <c r="AU275" s="231" t="s">
        <v>81</v>
      </c>
      <c r="AV275" s="13" t="s">
        <v>81</v>
      </c>
      <c r="AW275" s="13" t="s">
        <v>33</v>
      </c>
      <c r="AX275" s="13" t="s">
        <v>79</v>
      </c>
      <c r="AY275" s="231" t="s">
        <v>115</v>
      </c>
    </row>
    <row r="276" s="2" customFormat="1" ht="16.5" customHeight="1">
      <c r="A276" s="40"/>
      <c r="B276" s="41"/>
      <c r="C276" s="202" t="s">
        <v>435</v>
      </c>
      <c r="D276" s="202" t="s">
        <v>117</v>
      </c>
      <c r="E276" s="203" t="s">
        <v>436</v>
      </c>
      <c r="F276" s="204" t="s">
        <v>437</v>
      </c>
      <c r="G276" s="205" t="s">
        <v>157</v>
      </c>
      <c r="H276" s="206">
        <v>168.25999999999999</v>
      </c>
      <c r="I276" s="207"/>
      <c r="J276" s="208">
        <f>ROUND(I276*H276,2)</f>
        <v>0</v>
      </c>
      <c r="K276" s="204" t="s">
        <v>121</v>
      </c>
      <c r="L276" s="46"/>
      <c r="M276" s="209" t="s">
        <v>19</v>
      </c>
      <c r="N276" s="210" t="s">
        <v>42</v>
      </c>
      <c r="O276" s="86"/>
      <c r="P276" s="211">
        <f>O276*H276</f>
        <v>0</v>
      </c>
      <c r="Q276" s="211">
        <v>6.0000000000000002E-05</v>
      </c>
      <c r="R276" s="211">
        <f>Q276*H276</f>
        <v>0.0100956</v>
      </c>
      <c r="S276" s="211">
        <v>0</v>
      </c>
      <c r="T276" s="21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3" t="s">
        <v>122</v>
      </c>
      <c r="AT276" s="213" t="s">
        <v>117</v>
      </c>
      <c r="AU276" s="213" t="s">
        <v>81</v>
      </c>
      <c r="AY276" s="19" t="s">
        <v>115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9" t="s">
        <v>79</v>
      </c>
      <c r="BK276" s="214">
        <f>ROUND(I276*H276,2)</f>
        <v>0</v>
      </c>
      <c r="BL276" s="19" t="s">
        <v>122</v>
      </c>
      <c r="BM276" s="213" t="s">
        <v>438</v>
      </c>
    </row>
    <row r="277" s="2" customFormat="1">
      <c r="A277" s="40"/>
      <c r="B277" s="41"/>
      <c r="C277" s="42"/>
      <c r="D277" s="215" t="s">
        <v>124</v>
      </c>
      <c r="E277" s="42"/>
      <c r="F277" s="216" t="s">
        <v>439</v>
      </c>
      <c r="G277" s="42"/>
      <c r="H277" s="42"/>
      <c r="I277" s="217"/>
      <c r="J277" s="42"/>
      <c r="K277" s="42"/>
      <c r="L277" s="46"/>
      <c r="M277" s="218"/>
      <c r="N277" s="21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124</v>
      </c>
      <c r="AU277" s="19" t="s">
        <v>81</v>
      </c>
    </row>
    <row r="278" s="13" customFormat="1">
      <c r="A278" s="13"/>
      <c r="B278" s="220"/>
      <c r="C278" s="221"/>
      <c r="D278" s="222" t="s">
        <v>126</v>
      </c>
      <c r="E278" s="223" t="s">
        <v>19</v>
      </c>
      <c r="F278" s="224" t="s">
        <v>324</v>
      </c>
      <c r="G278" s="221"/>
      <c r="H278" s="225">
        <v>168.25999999999999</v>
      </c>
      <c r="I278" s="226"/>
      <c r="J278" s="221"/>
      <c r="K278" s="221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126</v>
      </c>
      <c r="AU278" s="231" t="s">
        <v>81</v>
      </c>
      <c r="AV278" s="13" t="s">
        <v>81</v>
      </c>
      <c r="AW278" s="13" t="s">
        <v>33</v>
      </c>
      <c r="AX278" s="13" t="s">
        <v>79</v>
      </c>
      <c r="AY278" s="231" t="s">
        <v>115</v>
      </c>
    </row>
    <row r="279" s="12" customFormat="1" ht="22.8" customHeight="1">
      <c r="A279" s="12"/>
      <c r="B279" s="186"/>
      <c r="C279" s="187"/>
      <c r="D279" s="188" t="s">
        <v>70</v>
      </c>
      <c r="E279" s="200" t="s">
        <v>440</v>
      </c>
      <c r="F279" s="200" t="s">
        <v>441</v>
      </c>
      <c r="G279" s="187"/>
      <c r="H279" s="187"/>
      <c r="I279" s="190"/>
      <c r="J279" s="201">
        <f>BK279</f>
        <v>0</v>
      </c>
      <c r="K279" s="187"/>
      <c r="L279" s="192"/>
      <c r="M279" s="193"/>
      <c r="N279" s="194"/>
      <c r="O279" s="194"/>
      <c r="P279" s="195">
        <f>SUM(P280:P293)</f>
        <v>0</v>
      </c>
      <c r="Q279" s="194"/>
      <c r="R279" s="195">
        <f>SUM(R280:R293)</f>
        <v>0</v>
      </c>
      <c r="S279" s="194"/>
      <c r="T279" s="196">
        <f>SUM(T280:T293)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7" t="s">
        <v>79</v>
      </c>
      <c r="AT279" s="198" t="s">
        <v>70</v>
      </c>
      <c r="AU279" s="198" t="s">
        <v>79</v>
      </c>
      <c r="AY279" s="197" t="s">
        <v>115</v>
      </c>
      <c r="BK279" s="199">
        <f>SUM(BK280:BK293)</f>
        <v>0</v>
      </c>
    </row>
    <row r="280" s="2" customFormat="1" ht="24.15" customHeight="1">
      <c r="A280" s="40"/>
      <c r="B280" s="41"/>
      <c r="C280" s="202" t="s">
        <v>442</v>
      </c>
      <c r="D280" s="202" t="s">
        <v>117</v>
      </c>
      <c r="E280" s="203" t="s">
        <v>443</v>
      </c>
      <c r="F280" s="204" t="s">
        <v>444</v>
      </c>
      <c r="G280" s="205" t="s">
        <v>263</v>
      </c>
      <c r="H280" s="206">
        <v>126.55</v>
      </c>
      <c r="I280" s="207"/>
      <c r="J280" s="208">
        <f>ROUND(I280*H280,2)</f>
        <v>0</v>
      </c>
      <c r="K280" s="204" t="s">
        <v>121</v>
      </c>
      <c r="L280" s="46"/>
      <c r="M280" s="209" t="s">
        <v>19</v>
      </c>
      <c r="N280" s="210" t="s">
        <v>42</v>
      </c>
      <c r="O280" s="8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3" t="s">
        <v>122</v>
      </c>
      <c r="AT280" s="213" t="s">
        <v>117</v>
      </c>
      <c r="AU280" s="213" t="s">
        <v>81</v>
      </c>
      <c r="AY280" s="19" t="s">
        <v>115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9" t="s">
        <v>79</v>
      </c>
      <c r="BK280" s="214">
        <f>ROUND(I280*H280,2)</f>
        <v>0</v>
      </c>
      <c r="BL280" s="19" t="s">
        <v>122</v>
      </c>
      <c r="BM280" s="213" t="s">
        <v>445</v>
      </c>
    </row>
    <row r="281" s="2" customFormat="1">
      <c r="A281" s="40"/>
      <c r="B281" s="41"/>
      <c r="C281" s="42"/>
      <c r="D281" s="215" t="s">
        <v>124</v>
      </c>
      <c r="E281" s="42"/>
      <c r="F281" s="216" t="s">
        <v>446</v>
      </c>
      <c r="G281" s="42"/>
      <c r="H281" s="42"/>
      <c r="I281" s="217"/>
      <c r="J281" s="42"/>
      <c r="K281" s="42"/>
      <c r="L281" s="46"/>
      <c r="M281" s="218"/>
      <c r="N281" s="21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124</v>
      </c>
      <c r="AU281" s="19" t="s">
        <v>81</v>
      </c>
    </row>
    <row r="282" s="2" customFormat="1" ht="24.15" customHeight="1">
      <c r="A282" s="40"/>
      <c r="B282" s="41"/>
      <c r="C282" s="202" t="s">
        <v>447</v>
      </c>
      <c r="D282" s="202" t="s">
        <v>117</v>
      </c>
      <c r="E282" s="203" t="s">
        <v>448</v>
      </c>
      <c r="F282" s="204" t="s">
        <v>449</v>
      </c>
      <c r="G282" s="205" t="s">
        <v>263</v>
      </c>
      <c r="H282" s="206">
        <v>31.039999999999999</v>
      </c>
      <c r="I282" s="207"/>
      <c r="J282" s="208">
        <f>ROUND(I282*H282,2)</f>
        <v>0</v>
      </c>
      <c r="K282" s="204" t="s">
        <v>121</v>
      </c>
      <c r="L282" s="46"/>
      <c r="M282" s="209" t="s">
        <v>19</v>
      </c>
      <c r="N282" s="210" t="s">
        <v>42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122</v>
      </c>
      <c r="AT282" s="213" t="s">
        <v>117</v>
      </c>
      <c r="AU282" s="213" t="s">
        <v>81</v>
      </c>
      <c r="AY282" s="19" t="s">
        <v>115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79</v>
      </c>
      <c r="BK282" s="214">
        <f>ROUND(I282*H282,2)</f>
        <v>0</v>
      </c>
      <c r="BL282" s="19" t="s">
        <v>122</v>
      </c>
      <c r="BM282" s="213" t="s">
        <v>450</v>
      </c>
    </row>
    <row r="283" s="2" customFormat="1">
      <c r="A283" s="40"/>
      <c r="B283" s="41"/>
      <c r="C283" s="42"/>
      <c r="D283" s="215" t="s">
        <v>124</v>
      </c>
      <c r="E283" s="42"/>
      <c r="F283" s="216" t="s">
        <v>451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124</v>
      </c>
      <c r="AU283" s="19" t="s">
        <v>81</v>
      </c>
    </row>
    <row r="284" s="13" customFormat="1">
      <c r="A284" s="13"/>
      <c r="B284" s="220"/>
      <c r="C284" s="221"/>
      <c r="D284" s="222" t="s">
        <v>126</v>
      </c>
      <c r="E284" s="223" t="s">
        <v>19</v>
      </c>
      <c r="F284" s="224" t="s">
        <v>452</v>
      </c>
      <c r="G284" s="221"/>
      <c r="H284" s="225">
        <v>31.039999999999999</v>
      </c>
      <c r="I284" s="226"/>
      <c r="J284" s="221"/>
      <c r="K284" s="221"/>
      <c r="L284" s="227"/>
      <c r="M284" s="228"/>
      <c r="N284" s="229"/>
      <c r="O284" s="229"/>
      <c r="P284" s="229"/>
      <c r="Q284" s="229"/>
      <c r="R284" s="229"/>
      <c r="S284" s="229"/>
      <c r="T284" s="23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1" t="s">
        <v>126</v>
      </c>
      <c r="AU284" s="231" t="s">
        <v>81</v>
      </c>
      <c r="AV284" s="13" t="s">
        <v>81</v>
      </c>
      <c r="AW284" s="13" t="s">
        <v>33</v>
      </c>
      <c r="AX284" s="13" t="s">
        <v>79</v>
      </c>
      <c r="AY284" s="231" t="s">
        <v>115</v>
      </c>
    </row>
    <row r="285" s="2" customFormat="1" ht="24.15" customHeight="1">
      <c r="A285" s="40"/>
      <c r="B285" s="41"/>
      <c r="C285" s="202" t="s">
        <v>453</v>
      </c>
      <c r="D285" s="202" t="s">
        <v>117</v>
      </c>
      <c r="E285" s="203" t="s">
        <v>454</v>
      </c>
      <c r="F285" s="204" t="s">
        <v>455</v>
      </c>
      <c r="G285" s="205" t="s">
        <v>263</v>
      </c>
      <c r="H285" s="206">
        <v>126.55</v>
      </c>
      <c r="I285" s="207"/>
      <c r="J285" s="208">
        <f>ROUND(I285*H285,2)</f>
        <v>0</v>
      </c>
      <c r="K285" s="204" t="s">
        <v>121</v>
      </c>
      <c r="L285" s="46"/>
      <c r="M285" s="209" t="s">
        <v>19</v>
      </c>
      <c r="N285" s="210" t="s">
        <v>42</v>
      </c>
      <c r="O285" s="86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3" t="s">
        <v>122</v>
      </c>
      <c r="AT285" s="213" t="s">
        <v>117</v>
      </c>
      <c r="AU285" s="213" t="s">
        <v>81</v>
      </c>
      <c r="AY285" s="19" t="s">
        <v>115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9" t="s">
        <v>79</v>
      </c>
      <c r="BK285" s="214">
        <f>ROUND(I285*H285,2)</f>
        <v>0</v>
      </c>
      <c r="BL285" s="19" t="s">
        <v>122</v>
      </c>
      <c r="BM285" s="213" t="s">
        <v>456</v>
      </c>
    </row>
    <row r="286" s="2" customFormat="1">
      <c r="A286" s="40"/>
      <c r="B286" s="41"/>
      <c r="C286" s="42"/>
      <c r="D286" s="215" t="s">
        <v>124</v>
      </c>
      <c r="E286" s="42"/>
      <c r="F286" s="216" t="s">
        <v>457</v>
      </c>
      <c r="G286" s="42"/>
      <c r="H286" s="42"/>
      <c r="I286" s="217"/>
      <c r="J286" s="42"/>
      <c r="K286" s="42"/>
      <c r="L286" s="46"/>
      <c r="M286" s="218"/>
      <c r="N286" s="219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124</v>
      </c>
      <c r="AU286" s="19" t="s">
        <v>81</v>
      </c>
    </row>
    <row r="287" s="13" customFormat="1">
      <c r="A287" s="13"/>
      <c r="B287" s="220"/>
      <c r="C287" s="221"/>
      <c r="D287" s="222" t="s">
        <v>126</v>
      </c>
      <c r="E287" s="223" t="s">
        <v>19</v>
      </c>
      <c r="F287" s="224" t="s">
        <v>458</v>
      </c>
      <c r="G287" s="221"/>
      <c r="H287" s="225">
        <v>126.55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126</v>
      </c>
      <c r="AU287" s="231" t="s">
        <v>81</v>
      </c>
      <c r="AV287" s="13" t="s">
        <v>81</v>
      </c>
      <c r="AW287" s="13" t="s">
        <v>33</v>
      </c>
      <c r="AX287" s="13" t="s">
        <v>79</v>
      </c>
      <c r="AY287" s="231" t="s">
        <v>115</v>
      </c>
    </row>
    <row r="288" s="2" customFormat="1" ht="24.15" customHeight="1">
      <c r="A288" s="40"/>
      <c r="B288" s="41"/>
      <c r="C288" s="202" t="s">
        <v>459</v>
      </c>
      <c r="D288" s="202" t="s">
        <v>117</v>
      </c>
      <c r="E288" s="203" t="s">
        <v>460</v>
      </c>
      <c r="F288" s="204" t="s">
        <v>461</v>
      </c>
      <c r="G288" s="205" t="s">
        <v>263</v>
      </c>
      <c r="H288" s="206">
        <v>2910.6500000000001</v>
      </c>
      <c r="I288" s="207"/>
      <c r="J288" s="208">
        <f>ROUND(I288*H288,2)</f>
        <v>0</v>
      </c>
      <c r="K288" s="204" t="s">
        <v>121</v>
      </c>
      <c r="L288" s="46"/>
      <c r="M288" s="209" t="s">
        <v>19</v>
      </c>
      <c r="N288" s="210" t="s">
        <v>42</v>
      </c>
      <c r="O288" s="86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3" t="s">
        <v>122</v>
      </c>
      <c r="AT288" s="213" t="s">
        <v>117</v>
      </c>
      <c r="AU288" s="213" t="s">
        <v>81</v>
      </c>
      <c r="AY288" s="19" t="s">
        <v>115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9" t="s">
        <v>79</v>
      </c>
      <c r="BK288" s="214">
        <f>ROUND(I288*H288,2)</f>
        <v>0</v>
      </c>
      <c r="BL288" s="19" t="s">
        <v>122</v>
      </c>
      <c r="BM288" s="213" t="s">
        <v>462</v>
      </c>
    </row>
    <row r="289" s="2" customFormat="1">
      <c r="A289" s="40"/>
      <c r="B289" s="41"/>
      <c r="C289" s="42"/>
      <c r="D289" s="215" t="s">
        <v>124</v>
      </c>
      <c r="E289" s="42"/>
      <c r="F289" s="216" t="s">
        <v>463</v>
      </c>
      <c r="G289" s="42"/>
      <c r="H289" s="42"/>
      <c r="I289" s="217"/>
      <c r="J289" s="42"/>
      <c r="K289" s="42"/>
      <c r="L289" s="46"/>
      <c r="M289" s="218"/>
      <c r="N289" s="21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124</v>
      </c>
      <c r="AU289" s="19" t="s">
        <v>81</v>
      </c>
    </row>
    <row r="290" s="13" customFormat="1">
      <c r="A290" s="13"/>
      <c r="B290" s="220"/>
      <c r="C290" s="221"/>
      <c r="D290" s="222" t="s">
        <v>126</v>
      </c>
      <c r="E290" s="223" t="s">
        <v>19</v>
      </c>
      <c r="F290" s="224" t="s">
        <v>464</v>
      </c>
      <c r="G290" s="221"/>
      <c r="H290" s="225">
        <v>2910.6500000000001</v>
      </c>
      <c r="I290" s="226"/>
      <c r="J290" s="221"/>
      <c r="K290" s="221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126</v>
      </c>
      <c r="AU290" s="231" t="s">
        <v>81</v>
      </c>
      <c r="AV290" s="13" t="s">
        <v>81</v>
      </c>
      <c r="AW290" s="13" t="s">
        <v>33</v>
      </c>
      <c r="AX290" s="13" t="s">
        <v>79</v>
      </c>
      <c r="AY290" s="231" t="s">
        <v>115</v>
      </c>
    </row>
    <row r="291" s="2" customFormat="1" ht="24.15" customHeight="1">
      <c r="A291" s="40"/>
      <c r="B291" s="41"/>
      <c r="C291" s="202" t="s">
        <v>465</v>
      </c>
      <c r="D291" s="202" t="s">
        <v>117</v>
      </c>
      <c r="E291" s="203" t="s">
        <v>466</v>
      </c>
      <c r="F291" s="204" t="s">
        <v>467</v>
      </c>
      <c r="G291" s="205" t="s">
        <v>263</v>
      </c>
      <c r="H291" s="206">
        <v>95.066999999999993</v>
      </c>
      <c r="I291" s="207"/>
      <c r="J291" s="208">
        <f>ROUND(I291*H291,2)</f>
        <v>0</v>
      </c>
      <c r="K291" s="204" t="s">
        <v>121</v>
      </c>
      <c r="L291" s="46"/>
      <c r="M291" s="209" t="s">
        <v>19</v>
      </c>
      <c r="N291" s="210" t="s">
        <v>42</v>
      </c>
      <c r="O291" s="86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122</v>
      </c>
      <c r="AT291" s="213" t="s">
        <v>117</v>
      </c>
      <c r="AU291" s="213" t="s">
        <v>81</v>
      </c>
      <c r="AY291" s="19" t="s">
        <v>115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79</v>
      </c>
      <c r="BK291" s="214">
        <f>ROUND(I291*H291,2)</f>
        <v>0</v>
      </c>
      <c r="BL291" s="19" t="s">
        <v>122</v>
      </c>
      <c r="BM291" s="213" t="s">
        <v>468</v>
      </c>
    </row>
    <row r="292" s="2" customFormat="1">
      <c r="A292" s="40"/>
      <c r="B292" s="41"/>
      <c r="C292" s="42"/>
      <c r="D292" s="215" t="s">
        <v>124</v>
      </c>
      <c r="E292" s="42"/>
      <c r="F292" s="216" t="s">
        <v>469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124</v>
      </c>
      <c r="AU292" s="19" t="s">
        <v>81</v>
      </c>
    </row>
    <row r="293" s="13" customFormat="1">
      <c r="A293" s="13"/>
      <c r="B293" s="220"/>
      <c r="C293" s="221"/>
      <c r="D293" s="222" t="s">
        <v>126</v>
      </c>
      <c r="E293" s="223" t="s">
        <v>19</v>
      </c>
      <c r="F293" s="224" t="s">
        <v>470</v>
      </c>
      <c r="G293" s="221"/>
      <c r="H293" s="225">
        <v>95.066999999999993</v>
      </c>
      <c r="I293" s="226"/>
      <c r="J293" s="221"/>
      <c r="K293" s="221"/>
      <c r="L293" s="227"/>
      <c r="M293" s="228"/>
      <c r="N293" s="229"/>
      <c r="O293" s="229"/>
      <c r="P293" s="229"/>
      <c r="Q293" s="229"/>
      <c r="R293" s="229"/>
      <c r="S293" s="229"/>
      <c r="T293" s="23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1" t="s">
        <v>126</v>
      </c>
      <c r="AU293" s="231" t="s">
        <v>81</v>
      </c>
      <c r="AV293" s="13" t="s">
        <v>81</v>
      </c>
      <c r="AW293" s="13" t="s">
        <v>33</v>
      </c>
      <c r="AX293" s="13" t="s">
        <v>79</v>
      </c>
      <c r="AY293" s="231" t="s">
        <v>115</v>
      </c>
    </row>
    <row r="294" s="12" customFormat="1" ht="22.8" customHeight="1">
      <c r="A294" s="12"/>
      <c r="B294" s="186"/>
      <c r="C294" s="187"/>
      <c r="D294" s="188" t="s">
        <v>70</v>
      </c>
      <c r="E294" s="200" t="s">
        <v>471</v>
      </c>
      <c r="F294" s="200" t="s">
        <v>472</v>
      </c>
      <c r="G294" s="187"/>
      <c r="H294" s="187"/>
      <c r="I294" s="190"/>
      <c r="J294" s="201">
        <f>BK294</f>
        <v>0</v>
      </c>
      <c r="K294" s="187"/>
      <c r="L294" s="192"/>
      <c r="M294" s="193"/>
      <c r="N294" s="194"/>
      <c r="O294" s="194"/>
      <c r="P294" s="195">
        <f>SUM(P295:P298)</f>
        <v>0</v>
      </c>
      <c r="Q294" s="194"/>
      <c r="R294" s="195">
        <f>SUM(R295:R298)</f>
        <v>0</v>
      </c>
      <c r="S294" s="194"/>
      <c r="T294" s="196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7" t="s">
        <v>79</v>
      </c>
      <c r="AT294" s="198" t="s">
        <v>70</v>
      </c>
      <c r="AU294" s="198" t="s">
        <v>79</v>
      </c>
      <c r="AY294" s="197" t="s">
        <v>115</v>
      </c>
      <c r="BK294" s="199">
        <f>SUM(BK295:BK298)</f>
        <v>0</v>
      </c>
    </row>
    <row r="295" s="2" customFormat="1" ht="24.15" customHeight="1">
      <c r="A295" s="40"/>
      <c r="B295" s="41"/>
      <c r="C295" s="202" t="s">
        <v>473</v>
      </c>
      <c r="D295" s="202" t="s">
        <v>117</v>
      </c>
      <c r="E295" s="203" t="s">
        <v>474</v>
      </c>
      <c r="F295" s="204" t="s">
        <v>475</v>
      </c>
      <c r="G295" s="205" t="s">
        <v>263</v>
      </c>
      <c r="H295" s="206">
        <v>350.86099999999999</v>
      </c>
      <c r="I295" s="207"/>
      <c r="J295" s="208">
        <f>ROUND(I295*H295,2)</f>
        <v>0</v>
      </c>
      <c r="K295" s="204" t="s">
        <v>121</v>
      </c>
      <c r="L295" s="46"/>
      <c r="M295" s="209" t="s">
        <v>19</v>
      </c>
      <c r="N295" s="210" t="s">
        <v>42</v>
      </c>
      <c r="O295" s="86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3" t="s">
        <v>122</v>
      </c>
      <c r="AT295" s="213" t="s">
        <v>117</v>
      </c>
      <c r="AU295" s="213" t="s">
        <v>81</v>
      </c>
      <c r="AY295" s="19" t="s">
        <v>115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9" t="s">
        <v>79</v>
      </c>
      <c r="BK295" s="214">
        <f>ROUND(I295*H295,2)</f>
        <v>0</v>
      </c>
      <c r="BL295" s="19" t="s">
        <v>122</v>
      </c>
      <c r="BM295" s="213" t="s">
        <v>476</v>
      </c>
    </row>
    <row r="296" s="2" customFormat="1">
      <c r="A296" s="40"/>
      <c r="B296" s="41"/>
      <c r="C296" s="42"/>
      <c r="D296" s="215" t="s">
        <v>124</v>
      </c>
      <c r="E296" s="42"/>
      <c r="F296" s="216" t="s">
        <v>477</v>
      </c>
      <c r="G296" s="42"/>
      <c r="H296" s="42"/>
      <c r="I296" s="217"/>
      <c r="J296" s="42"/>
      <c r="K296" s="42"/>
      <c r="L296" s="46"/>
      <c r="M296" s="218"/>
      <c r="N296" s="219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124</v>
      </c>
      <c r="AU296" s="19" t="s">
        <v>81</v>
      </c>
    </row>
    <row r="297" s="2" customFormat="1" ht="33" customHeight="1">
      <c r="A297" s="40"/>
      <c r="B297" s="41"/>
      <c r="C297" s="202" t="s">
        <v>478</v>
      </c>
      <c r="D297" s="202" t="s">
        <v>117</v>
      </c>
      <c r="E297" s="203" t="s">
        <v>479</v>
      </c>
      <c r="F297" s="204" t="s">
        <v>480</v>
      </c>
      <c r="G297" s="205" t="s">
        <v>263</v>
      </c>
      <c r="H297" s="206">
        <v>350.86099999999999</v>
      </c>
      <c r="I297" s="207"/>
      <c r="J297" s="208">
        <f>ROUND(I297*H297,2)</f>
        <v>0</v>
      </c>
      <c r="K297" s="204" t="s">
        <v>121</v>
      </c>
      <c r="L297" s="46"/>
      <c r="M297" s="209" t="s">
        <v>19</v>
      </c>
      <c r="N297" s="210" t="s">
        <v>42</v>
      </c>
      <c r="O297" s="86"/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3" t="s">
        <v>122</v>
      </c>
      <c r="AT297" s="213" t="s">
        <v>117</v>
      </c>
      <c r="AU297" s="213" t="s">
        <v>81</v>
      </c>
      <c r="AY297" s="19" t="s">
        <v>115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9" t="s">
        <v>79</v>
      </c>
      <c r="BK297" s="214">
        <f>ROUND(I297*H297,2)</f>
        <v>0</v>
      </c>
      <c r="BL297" s="19" t="s">
        <v>122</v>
      </c>
      <c r="BM297" s="213" t="s">
        <v>481</v>
      </c>
    </row>
    <row r="298" s="2" customFormat="1">
      <c r="A298" s="40"/>
      <c r="B298" s="41"/>
      <c r="C298" s="42"/>
      <c r="D298" s="215" t="s">
        <v>124</v>
      </c>
      <c r="E298" s="42"/>
      <c r="F298" s="216" t="s">
        <v>482</v>
      </c>
      <c r="G298" s="42"/>
      <c r="H298" s="42"/>
      <c r="I298" s="217"/>
      <c r="J298" s="42"/>
      <c r="K298" s="42"/>
      <c r="L298" s="46"/>
      <c r="M298" s="264"/>
      <c r="N298" s="265"/>
      <c r="O298" s="266"/>
      <c r="P298" s="266"/>
      <c r="Q298" s="266"/>
      <c r="R298" s="266"/>
      <c r="S298" s="266"/>
      <c r="T298" s="26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124</v>
      </c>
      <c r="AU298" s="19" t="s">
        <v>81</v>
      </c>
    </row>
    <row r="299" s="2" customFormat="1" ht="6.96" customHeight="1">
      <c r="A299" s="40"/>
      <c r="B299" s="61"/>
      <c r="C299" s="62"/>
      <c r="D299" s="62"/>
      <c r="E299" s="62"/>
      <c r="F299" s="62"/>
      <c r="G299" s="62"/>
      <c r="H299" s="62"/>
      <c r="I299" s="62"/>
      <c r="J299" s="62"/>
      <c r="K299" s="62"/>
      <c r="L299" s="46"/>
      <c r="M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</sheetData>
  <sheetProtection sheet="1" autoFilter="0" formatColumns="0" formatRows="0" objects="1" scenarios="1" spinCount="100000" saltValue="8wFTQwjh4AvHUu+y4Mwleq03v8S+9dS7SMWJj8y0NV/wJ+5UUyzOs3SJlZlIInR5k7U9iuVgbGx8xU44qxqyDg==" hashValue="VwCaCdwLtrVfckBlpBlpEKX+T91BKj+7os0pJPRBHt4mBEour+y2FFJk54pdveYmbquZDeWglSON8nMTBrS9/g==" algorithmName="SHA-512" password="CC35"/>
  <autoFilter ref="C88:K2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6_01/113107022"/>
    <hyperlink ref="F99" r:id="rId2" display="https://podminky.urs.cz/item/CS_URS_2026_01/113107030"/>
    <hyperlink ref="F102" r:id="rId3" display="https://podminky.urs.cz/item/CS_URS_2026_01/113107225"/>
    <hyperlink ref="F109" r:id="rId4" display="https://podminky.urs.cz/item/CS_URS_2026_01/115101301"/>
    <hyperlink ref="F112" r:id="rId5" display="https://podminky.urs.cz/item/CS_URS_2026_01/119001401"/>
    <hyperlink ref="F115" r:id="rId6" display="https://podminky.urs.cz/item/CS_URS_2026_01/119001405"/>
    <hyperlink ref="F118" r:id="rId7" display="https://podminky.urs.cz/item/CS_URS_2026_01/119001421"/>
    <hyperlink ref="F121" r:id="rId8" display="https://podminky.urs.cz/item/CS_URS_2026_01/121112003"/>
    <hyperlink ref="F124" r:id="rId9" display="https://podminky.urs.cz/item/CS_URS_2026_01/132254204"/>
    <hyperlink ref="F135" r:id="rId10" display="https://podminky.urs.cz/item/CS_URS_2026_01/132354204"/>
    <hyperlink ref="F146" r:id="rId11" display="https://podminky.urs.cz/item/CS_URS_2026_01/151101101"/>
    <hyperlink ref="F149" r:id="rId12" display="https://podminky.urs.cz/item/CS_URS_2026_01/151101102"/>
    <hyperlink ref="F152" r:id="rId13" display="https://podminky.urs.cz/item/CS_URS_2026_01/151101111"/>
    <hyperlink ref="F155" r:id="rId14" display="https://podminky.urs.cz/item/CS_URS_2026_01/151101112"/>
    <hyperlink ref="F158" r:id="rId15" display="https://podminky.urs.cz/item/CS_URS_2026_01/162211311"/>
    <hyperlink ref="F161" r:id="rId16" display="https://podminky.urs.cz/item/CS_URS_2026_01/162751117"/>
    <hyperlink ref="F166" r:id="rId17" display="https://podminky.urs.cz/item/CS_URS_2026_01/162751119"/>
    <hyperlink ref="F169" r:id="rId18" display="https://podminky.urs.cz/item/CS_URS_2026_01/162751137"/>
    <hyperlink ref="F174" r:id="rId19" display="https://podminky.urs.cz/item/CS_URS_2026_01/162751139"/>
    <hyperlink ref="F177" r:id="rId20" display="https://podminky.urs.cz/item/CS_URS_2026_01/167111101"/>
    <hyperlink ref="F180" r:id="rId21" display="https://podminky.urs.cz/item/CS_URS_2026_01/171201201"/>
    <hyperlink ref="F183" r:id="rId22" display="https://podminky.urs.cz/item/CS_URS_2026_01/171201221"/>
    <hyperlink ref="F186" r:id="rId23" display="https://podminky.urs.cz/item/CS_URS_2026_01/174151101"/>
    <hyperlink ref="F195" r:id="rId24" display="https://podminky.urs.cz/item/CS_URS_2026_01/175151101"/>
    <hyperlink ref="F200" r:id="rId25" display="https://podminky.urs.cz/item/CS_URS_2026_01/181311103"/>
    <hyperlink ref="F203" r:id="rId26" display="https://podminky.urs.cz/item/CS_URS_2026_01/181411131"/>
    <hyperlink ref="F209" r:id="rId27" display="https://podminky.urs.cz/item/CS_URS_2026_01/139001101"/>
    <hyperlink ref="F216" r:id="rId28" display="https://podminky.urs.cz/item/CS_URS_2026_01/212751103"/>
    <hyperlink ref="F220" r:id="rId29" display="https://podminky.urs.cz/item/CS_URS_2026_01/359901211"/>
    <hyperlink ref="F224" r:id="rId30" display="https://podminky.urs.cz/item/CS_URS_2026_01/451572111"/>
    <hyperlink ref="F228" r:id="rId31" display="https://podminky.urs.cz/item/CS_URS_2026_01/564841113"/>
    <hyperlink ref="F231" r:id="rId32" display="https://podminky.urs.cz/item/CS_URS_2026_01/564851111"/>
    <hyperlink ref="F234" r:id="rId33" display="https://podminky.urs.cz/item/CS_URS_2026_01/564861111"/>
    <hyperlink ref="F239" r:id="rId34" display="https://podminky.urs.cz/item/CS_URS_2026_01/564861112"/>
    <hyperlink ref="F243" r:id="rId35" display="https://podminky.urs.cz/item/CS_URS_2026_01/810351811"/>
    <hyperlink ref="F246" r:id="rId36" display="https://podminky.urs.cz/item/CS_URS_2026_01/871313121"/>
    <hyperlink ref="F251" r:id="rId37" display="https://podminky.urs.cz/item/CS_URS_2026_01/721249115"/>
    <hyperlink ref="F255" r:id="rId38" display="https://podminky.urs.cz/item/CS_URS_2026_01/877310330"/>
    <hyperlink ref="F260" r:id="rId39" display="https://podminky.urs.cz/item/CS_URS_2026_01/877315211"/>
    <hyperlink ref="F271" r:id="rId40" display="https://podminky.urs.cz/item/CS_URS_2026_01/892351111"/>
    <hyperlink ref="F274" r:id="rId41" display="https://podminky.urs.cz/item/CS_URS_2026_01/721242803"/>
    <hyperlink ref="F277" r:id="rId42" display="https://podminky.urs.cz/item/CS_URS_2026_01/899722111"/>
    <hyperlink ref="F281" r:id="rId43" display="https://podminky.urs.cz/item/CS_URS_2026_01/997013509"/>
    <hyperlink ref="F283" r:id="rId44" display="https://podminky.urs.cz/item/CS_URS_2026_01/997013601"/>
    <hyperlink ref="F286" r:id="rId45" display="https://podminky.urs.cz/item/CS_URS_2026_01/997221551"/>
    <hyperlink ref="F289" r:id="rId46" display="https://podminky.urs.cz/item/CS_URS_2026_01/997221559"/>
    <hyperlink ref="F292" r:id="rId47" display="https://podminky.urs.cz/item/CS_URS_2026_01/997221655"/>
    <hyperlink ref="F296" r:id="rId48" display="https://podminky.urs.cz/item/CS_URS_2026_01/998276101"/>
    <hyperlink ref="F298" r:id="rId49" display="https://podminky.urs.cz/item/CS_URS_2026_01/998276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483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484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485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486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487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488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489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490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491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492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493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78</v>
      </c>
      <c r="F18" s="279" t="s">
        <v>494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495</v>
      </c>
      <c r="F19" s="279" t="s">
        <v>496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497</v>
      </c>
      <c r="F20" s="279" t="s">
        <v>498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499</v>
      </c>
      <c r="F21" s="279" t="s">
        <v>500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501</v>
      </c>
      <c r="F22" s="279" t="s">
        <v>502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503</v>
      </c>
      <c r="F23" s="279" t="s">
        <v>504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505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506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507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508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509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510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511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512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513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514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515</v>
      </c>
      <c r="F37" s="279"/>
      <c r="G37" s="279" t="s">
        <v>516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52</v>
      </c>
      <c r="F38" s="279"/>
      <c r="G38" s="279" t="s">
        <v>517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53</v>
      </c>
      <c r="F39" s="279"/>
      <c r="G39" s="279" t="s">
        <v>518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519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520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521</v>
      </c>
      <c r="F42" s="279"/>
      <c r="G42" s="279" t="s">
        <v>522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523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524</v>
      </c>
      <c r="F44" s="279"/>
      <c r="G44" s="279" t="s">
        <v>525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526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527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528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529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530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531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532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533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534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535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536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537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538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539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540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541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542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543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544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545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546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547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548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549</v>
      </c>
      <c r="D76" s="297"/>
      <c r="E76" s="297"/>
      <c r="F76" s="297" t="s">
        <v>550</v>
      </c>
      <c r="G76" s="298"/>
      <c r="H76" s="297" t="s">
        <v>53</v>
      </c>
      <c r="I76" s="297" t="s">
        <v>56</v>
      </c>
      <c r="J76" s="297" t="s">
        <v>551</v>
      </c>
      <c r="K76" s="296"/>
    </row>
    <row r="77" s="1" customFormat="1" ht="17.25" customHeight="1">
      <c r="B77" s="294"/>
      <c r="C77" s="299" t="s">
        <v>552</v>
      </c>
      <c r="D77" s="299"/>
      <c r="E77" s="299"/>
      <c r="F77" s="300" t="s">
        <v>553</v>
      </c>
      <c r="G77" s="301"/>
      <c r="H77" s="299"/>
      <c r="I77" s="299"/>
      <c r="J77" s="299" t="s">
        <v>554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52</v>
      </c>
      <c r="D79" s="304"/>
      <c r="E79" s="304"/>
      <c r="F79" s="305" t="s">
        <v>555</v>
      </c>
      <c r="G79" s="306"/>
      <c r="H79" s="282" t="s">
        <v>556</v>
      </c>
      <c r="I79" s="282" t="s">
        <v>557</v>
      </c>
      <c r="J79" s="282">
        <v>20</v>
      </c>
      <c r="K79" s="296"/>
    </row>
    <row r="80" s="1" customFormat="1" ht="15" customHeight="1">
      <c r="B80" s="294"/>
      <c r="C80" s="282" t="s">
        <v>558</v>
      </c>
      <c r="D80" s="282"/>
      <c r="E80" s="282"/>
      <c r="F80" s="305" t="s">
        <v>555</v>
      </c>
      <c r="G80" s="306"/>
      <c r="H80" s="282" t="s">
        <v>559</v>
      </c>
      <c r="I80" s="282" t="s">
        <v>557</v>
      </c>
      <c r="J80" s="282">
        <v>120</v>
      </c>
      <c r="K80" s="296"/>
    </row>
    <row r="81" s="1" customFormat="1" ht="15" customHeight="1">
      <c r="B81" s="307"/>
      <c r="C81" s="282" t="s">
        <v>560</v>
      </c>
      <c r="D81" s="282"/>
      <c r="E81" s="282"/>
      <c r="F81" s="305" t="s">
        <v>561</v>
      </c>
      <c r="G81" s="306"/>
      <c r="H81" s="282" t="s">
        <v>562</v>
      </c>
      <c r="I81" s="282" t="s">
        <v>557</v>
      </c>
      <c r="J81" s="282">
        <v>50</v>
      </c>
      <c r="K81" s="296"/>
    </row>
    <row r="82" s="1" customFormat="1" ht="15" customHeight="1">
      <c r="B82" s="307"/>
      <c r="C82" s="282" t="s">
        <v>563</v>
      </c>
      <c r="D82" s="282"/>
      <c r="E82" s="282"/>
      <c r="F82" s="305" t="s">
        <v>555</v>
      </c>
      <c r="G82" s="306"/>
      <c r="H82" s="282" t="s">
        <v>564</v>
      </c>
      <c r="I82" s="282" t="s">
        <v>565</v>
      </c>
      <c r="J82" s="282"/>
      <c r="K82" s="296"/>
    </row>
    <row r="83" s="1" customFormat="1" ht="15" customHeight="1">
      <c r="B83" s="307"/>
      <c r="C83" s="308" t="s">
        <v>566</v>
      </c>
      <c r="D83" s="308"/>
      <c r="E83" s="308"/>
      <c r="F83" s="309" t="s">
        <v>561</v>
      </c>
      <c r="G83" s="308"/>
      <c r="H83" s="308" t="s">
        <v>567</v>
      </c>
      <c r="I83" s="308" t="s">
        <v>557</v>
      </c>
      <c r="J83" s="308">
        <v>15</v>
      </c>
      <c r="K83" s="296"/>
    </row>
    <row r="84" s="1" customFormat="1" ht="15" customHeight="1">
      <c r="B84" s="307"/>
      <c r="C84" s="308" t="s">
        <v>568</v>
      </c>
      <c r="D84" s="308"/>
      <c r="E84" s="308"/>
      <c r="F84" s="309" t="s">
        <v>561</v>
      </c>
      <c r="G84" s="308"/>
      <c r="H84" s="308" t="s">
        <v>569</v>
      </c>
      <c r="I84" s="308" t="s">
        <v>557</v>
      </c>
      <c r="J84" s="308">
        <v>15</v>
      </c>
      <c r="K84" s="296"/>
    </row>
    <row r="85" s="1" customFormat="1" ht="15" customHeight="1">
      <c r="B85" s="307"/>
      <c r="C85" s="308" t="s">
        <v>570</v>
      </c>
      <c r="D85" s="308"/>
      <c r="E85" s="308"/>
      <c r="F85" s="309" t="s">
        <v>561</v>
      </c>
      <c r="G85" s="308"/>
      <c r="H85" s="308" t="s">
        <v>571</v>
      </c>
      <c r="I85" s="308" t="s">
        <v>557</v>
      </c>
      <c r="J85" s="308">
        <v>20</v>
      </c>
      <c r="K85" s="296"/>
    </row>
    <row r="86" s="1" customFormat="1" ht="15" customHeight="1">
      <c r="B86" s="307"/>
      <c r="C86" s="308" t="s">
        <v>572</v>
      </c>
      <c r="D86" s="308"/>
      <c r="E86" s="308"/>
      <c r="F86" s="309" t="s">
        <v>561</v>
      </c>
      <c r="G86" s="308"/>
      <c r="H86" s="308" t="s">
        <v>573</v>
      </c>
      <c r="I86" s="308" t="s">
        <v>557</v>
      </c>
      <c r="J86" s="308">
        <v>20</v>
      </c>
      <c r="K86" s="296"/>
    </row>
    <row r="87" s="1" customFormat="1" ht="15" customHeight="1">
      <c r="B87" s="307"/>
      <c r="C87" s="282" t="s">
        <v>574</v>
      </c>
      <c r="D87" s="282"/>
      <c r="E87" s="282"/>
      <c r="F87" s="305" t="s">
        <v>561</v>
      </c>
      <c r="G87" s="306"/>
      <c r="H87" s="282" t="s">
        <v>575</v>
      </c>
      <c r="I87" s="282" t="s">
        <v>557</v>
      </c>
      <c r="J87" s="282">
        <v>50</v>
      </c>
      <c r="K87" s="296"/>
    </row>
    <row r="88" s="1" customFormat="1" ht="15" customHeight="1">
      <c r="B88" s="307"/>
      <c r="C88" s="282" t="s">
        <v>576</v>
      </c>
      <c r="D88" s="282"/>
      <c r="E88" s="282"/>
      <c r="F88" s="305" t="s">
        <v>561</v>
      </c>
      <c r="G88" s="306"/>
      <c r="H88" s="282" t="s">
        <v>577</v>
      </c>
      <c r="I88" s="282" t="s">
        <v>557</v>
      </c>
      <c r="J88" s="282">
        <v>20</v>
      </c>
      <c r="K88" s="296"/>
    </row>
    <row r="89" s="1" customFormat="1" ht="15" customHeight="1">
      <c r="B89" s="307"/>
      <c r="C89" s="282" t="s">
        <v>578</v>
      </c>
      <c r="D89" s="282"/>
      <c r="E89" s="282"/>
      <c r="F89" s="305" t="s">
        <v>561</v>
      </c>
      <c r="G89" s="306"/>
      <c r="H89" s="282" t="s">
        <v>579</v>
      </c>
      <c r="I89" s="282" t="s">
        <v>557</v>
      </c>
      <c r="J89" s="282">
        <v>20</v>
      </c>
      <c r="K89" s="296"/>
    </row>
    <row r="90" s="1" customFormat="1" ht="15" customHeight="1">
      <c r="B90" s="307"/>
      <c r="C90" s="282" t="s">
        <v>580</v>
      </c>
      <c r="D90" s="282"/>
      <c r="E90" s="282"/>
      <c r="F90" s="305" t="s">
        <v>561</v>
      </c>
      <c r="G90" s="306"/>
      <c r="H90" s="282" t="s">
        <v>581</v>
      </c>
      <c r="I90" s="282" t="s">
        <v>557</v>
      </c>
      <c r="J90" s="282">
        <v>50</v>
      </c>
      <c r="K90" s="296"/>
    </row>
    <row r="91" s="1" customFormat="1" ht="15" customHeight="1">
      <c r="B91" s="307"/>
      <c r="C91" s="282" t="s">
        <v>582</v>
      </c>
      <c r="D91" s="282"/>
      <c r="E91" s="282"/>
      <c r="F91" s="305" t="s">
        <v>561</v>
      </c>
      <c r="G91" s="306"/>
      <c r="H91" s="282" t="s">
        <v>582</v>
      </c>
      <c r="I91" s="282" t="s">
        <v>557</v>
      </c>
      <c r="J91" s="282">
        <v>50</v>
      </c>
      <c r="K91" s="296"/>
    </row>
    <row r="92" s="1" customFormat="1" ht="15" customHeight="1">
      <c r="B92" s="307"/>
      <c r="C92" s="282" t="s">
        <v>583</v>
      </c>
      <c r="D92" s="282"/>
      <c r="E92" s="282"/>
      <c r="F92" s="305" t="s">
        <v>561</v>
      </c>
      <c r="G92" s="306"/>
      <c r="H92" s="282" t="s">
        <v>584</v>
      </c>
      <c r="I92" s="282" t="s">
        <v>557</v>
      </c>
      <c r="J92" s="282">
        <v>255</v>
      </c>
      <c r="K92" s="296"/>
    </row>
    <row r="93" s="1" customFormat="1" ht="15" customHeight="1">
      <c r="B93" s="307"/>
      <c r="C93" s="282" t="s">
        <v>585</v>
      </c>
      <c r="D93" s="282"/>
      <c r="E93" s="282"/>
      <c r="F93" s="305" t="s">
        <v>555</v>
      </c>
      <c r="G93" s="306"/>
      <c r="H93" s="282" t="s">
        <v>586</v>
      </c>
      <c r="I93" s="282" t="s">
        <v>587</v>
      </c>
      <c r="J93" s="282"/>
      <c r="K93" s="296"/>
    </row>
    <row r="94" s="1" customFormat="1" ht="15" customHeight="1">
      <c r="B94" s="307"/>
      <c r="C94" s="282" t="s">
        <v>588</v>
      </c>
      <c r="D94" s="282"/>
      <c r="E94" s="282"/>
      <c r="F94" s="305" t="s">
        <v>555</v>
      </c>
      <c r="G94" s="306"/>
      <c r="H94" s="282" t="s">
        <v>589</v>
      </c>
      <c r="I94" s="282" t="s">
        <v>590</v>
      </c>
      <c r="J94" s="282"/>
      <c r="K94" s="296"/>
    </row>
    <row r="95" s="1" customFormat="1" ht="15" customHeight="1">
      <c r="B95" s="307"/>
      <c r="C95" s="282" t="s">
        <v>591</v>
      </c>
      <c r="D95" s="282"/>
      <c r="E95" s="282"/>
      <c r="F95" s="305" t="s">
        <v>555</v>
      </c>
      <c r="G95" s="306"/>
      <c r="H95" s="282" t="s">
        <v>591</v>
      </c>
      <c r="I95" s="282" t="s">
        <v>590</v>
      </c>
      <c r="J95" s="282"/>
      <c r="K95" s="296"/>
    </row>
    <row r="96" s="1" customFormat="1" ht="15" customHeight="1">
      <c r="B96" s="307"/>
      <c r="C96" s="282" t="s">
        <v>37</v>
      </c>
      <c r="D96" s="282"/>
      <c r="E96" s="282"/>
      <c r="F96" s="305" t="s">
        <v>555</v>
      </c>
      <c r="G96" s="306"/>
      <c r="H96" s="282" t="s">
        <v>592</v>
      </c>
      <c r="I96" s="282" t="s">
        <v>590</v>
      </c>
      <c r="J96" s="282"/>
      <c r="K96" s="296"/>
    </row>
    <row r="97" s="1" customFormat="1" ht="15" customHeight="1">
      <c r="B97" s="307"/>
      <c r="C97" s="282" t="s">
        <v>47</v>
      </c>
      <c r="D97" s="282"/>
      <c r="E97" s="282"/>
      <c r="F97" s="305" t="s">
        <v>555</v>
      </c>
      <c r="G97" s="306"/>
      <c r="H97" s="282" t="s">
        <v>593</v>
      </c>
      <c r="I97" s="282" t="s">
        <v>590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594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549</v>
      </c>
      <c r="D103" s="297"/>
      <c r="E103" s="297"/>
      <c r="F103" s="297" t="s">
        <v>550</v>
      </c>
      <c r="G103" s="298"/>
      <c r="H103" s="297" t="s">
        <v>53</v>
      </c>
      <c r="I103" s="297" t="s">
        <v>56</v>
      </c>
      <c r="J103" s="297" t="s">
        <v>551</v>
      </c>
      <c r="K103" s="296"/>
    </row>
    <row r="104" s="1" customFormat="1" ht="17.25" customHeight="1">
      <c r="B104" s="294"/>
      <c r="C104" s="299" t="s">
        <v>552</v>
      </c>
      <c r="D104" s="299"/>
      <c r="E104" s="299"/>
      <c r="F104" s="300" t="s">
        <v>553</v>
      </c>
      <c r="G104" s="301"/>
      <c r="H104" s="299"/>
      <c r="I104" s="299"/>
      <c r="J104" s="299" t="s">
        <v>554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52</v>
      </c>
      <c r="D106" s="304"/>
      <c r="E106" s="304"/>
      <c r="F106" s="305" t="s">
        <v>555</v>
      </c>
      <c r="G106" s="282"/>
      <c r="H106" s="282" t="s">
        <v>595</v>
      </c>
      <c r="I106" s="282" t="s">
        <v>557</v>
      </c>
      <c r="J106" s="282">
        <v>20</v>
      </c>
      <c r="K106" s="296"/>
    </row>
    <row r="107" s="1" customFormat="1" ht="15" customHeight="1">
      <c r="B107" s="294"/>
      <c r="C107" s="282" t="s">
        <v>558</v>
      </c>
      <c r="D107" s="282"/>
      <c r="E107" s="282"/>
      <c r="F107" s="305" t="s">
        <v>555</v>
      </c>
      <c r="G107" s="282"/>
      <c r="H107" s="282" t="s">
        <v>595</v>
      </c>
      <c r="I107" s="282" t="s">
        <v>557</v>
      </c>
      <c r="J107" s="282">
        <v>120</v>
      </c>
      <c r="K107" s="296"/>
    </row>
    <row r="108" s="1" customFormat="1" ht="15" customHeight="1">
      <c r="B108" s="307"/>
      <c r="C108" s="282" t="s">
        <v>560</v>
      </c>
      <c r="D108" s="282"/>
      <c r="E108" s="282"/>
      <c r="F108" s="305" t="s">
        <v>561</v>
      </c>
      <c r="G108" s="282"/>
      <c r="H108" s="282" t="s">
        <v>595</v>
      </c>
      <c r="I108" s="282" t="s">
        <v>557</v>
      </c>
      <c r="J108" s="282">
        <v>50</v>
      </c>
      <c r="K108" s="296"/>
    </row>
    <row r="109" s="1" customFormat="1" ht="15" customHeight="1">
      <c r="B109" s="307"/>
      <c r="C109" s="282" t="s">
        <v>563</v>
      </c>
      <c r="D109" s="282"/>
      <c r="E109" s="282"/>
      <c r="F109" s="305" t="s">
        <v>555</v>
      </c>
      <c r="G109" s="282"/>
      <c r="H109" s="282" t="s">
        <v>595</v>
      </c>
      <c r="I109" s="282" t="s">
        <v>565</v>
      </c>
      <c r="J109" s="282"/>
      <c r="K109" s="296"/>
    </row>
    <row r="110" s="1" customFormat="1" ht="15" customHeight="1">
      <c r="B110" s="307"/>
      <c r="C110" s="282" t="s">
        <v>574</v>
      </c>
      <c r="D110" s="282"/>
      <c r="E110" s="282"/>
      <c r="F110" s="305" t="s">
        <v>561</v>
      </c>
      <c r="G110" s="282"/>
      <c r="H110" s="282" t="s">
        <v>595</v>
      </c>
      <c r="I110" s="282" t="s">
        <v>557</v>
      </c>
      <c r="J110" s="282">
        <v>50</v>
      </c>
      <c r="K110" s="296"/>
    </row>
    <row r="111" s="1" customFormat="1" ht="15" customHeight="1">
      <c r="B111" s="307"/>
      <c r="C111" s="282" t="s">
        <v>582</v>
      </c>
      <c r="D111" s="282"/>
      <c r="E111" s="282"/>
      <c r="F111" s="305" t="s">
        <v>561</v>
      </c>
      <c r="G111" s="282"/>
      <c r="H111" s="282" t="s">
        <v>595</v>
      </c>
      <c r="I111" s="282" t="s">
        <v>557</v>
      </c>
      <c r="J111" s="282">
        <v>50</v>
      </c>
      <c r="K111" s="296"/>
    </row>
    <row r="112" s="1" customFormat="1" ht="15" customHeight="1">
      <c r="B112" s="307"/>
      <c r="C112" s="282" t="s">
        <v>580</v>
      </c>
      <c r="D112" s="282"/>
      <c r="E112" s="282"/>
      <c r="F112" s="305" t="s">
        <v>561</v>
      </c>
      <c r="G112" s="282"/>
      <c r="H112" s="282" t="s">
        <v>595</v>
      </c>
      <c r="I112" s="282" t="s">
        <v>557</v>
      </c>
      <c r="J112" s="282">
        <v>50</v>
      </c>
      <c r="K112" s="296"/>
    </row>
    <row r="113" s="1" customFormat="1" ht="15" customHeight="1">
      <c r="B113" s="307"/>
      <c r="C113" s="282" t="s">
        <v>52</v>
      </c>
      <c r="D113" s="282"/>
      <c r="E113" s="282"/>
      <c r="F113" s="305" t="s">
        <v>555</v>
      </c>
      <c r="G113" s="282"/>
      <c r="H113" s="282" t="s">
        <v>596</v>
      </c>
      <c r="I113" s="282" t="s">
        <v>557</v>
      </c>
      <c r="J113" s="282">
        <v>20</v>
      </c>
      <c r="K113" s="296"/>
    </row>
    <row r="114" s="1" customFormat="1" ht="15" customHeight="1">
      <c r="B114" s="307"/>
      <c r="C114" s="282" t="s">
        <v>597</v>
      </c>
      <c r="D114" s="282"/>
      <c r="E114" s="282"/>
      <c r="F114" s="305" t="s">
        <v>555</v>
      </c>
      <c r="G114" s="282"/>
      <c r="H114" s="282" t="s">
        <v>598</v>
      </c>
      <c r="I114" s="282" t="s">
        <v>557</v>
      </c>
      <c r="J114" s="282">
        <v>120</v>
      </c>
      <c r="K114" s="296"/>
    </row>
    <row r="115" s="1" customFormat="1" ht="15" customHeight="1">
      <c r="B115" s="307"/>
      <c r="C115" s="282" t="s">
        <v>37</v>
      </c>
      <c r="D115" s="282"/>
      <c r="E115" s="282"/>
      <c r="F115" s="305" t="s">
        <v>555</v>
      </c>
      <c r="G115" s="282"/>
      <c r="H115" s="282" t="s">
        <v>599</v>
      </c>
      <c r="I115" s="282" t="s">
        <v>590</v>
      </c>
      <c r="J115" s="282"/>
      <c r="K115" s="296"/>
    </row>
    <row r="116" s="1" customFormat="1" ht="15" customHeight="1">
      <c r="B116" s="307"/>
      <c r="C116" s="282" t="s">
        <v>47</v>
      </c>
      <c r="D116" s="282"/>
      <c r="E116" s="282"/>
      <c r="F116" s="305" t="s">
        <v>555</v>
      </c>
      <c r="G116" s="282"/>
      <c r="H116" s="282" t="s">
        <v>600</v>
      </c>
      <c r="I116" s="282" t="s">
        <v>590</v>
      </c>
      <c r="J116" s="282"/>
      <c r="K116" s="296"/>
    </row>
    <row r="117" s="1" customFormat="1" ht="15" customHeight="1">
      <c r="B117" s="307"/>
      <c r="C117" s="282" t="s">
        <v>56</v>
      </c>
      <c r="D117" s="282"/>
      <c r="E117" s="282"/>
      <c r="F117" s="305" t="s">
        <v>555</v>
      </c>
      <c r="G117" s="282"/>
      <c r="H117" s="282" t="s">
        <v>601</v>
      </c>
      <c r="I117" s="282" t="s">
        <v>602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603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549</v>
      </c>
      <c r="D123" s="297"/>
      <c r="E123" s="297"/>
      <c r="F123" s="297" t="s">
        <v>550</v>
      </c>
      <c r="G123" s="298"/>
      <c r="H123" s="297" t="s">
        <v>53</v>
      </c>
      <c r="I123" s="297" t="s">
        <v>56</v>
      </c>
      <c r="J123" s="297" t="s">
        <v>551</v>
      </c>
      <c r="K123" s="326"/>
    </row>
    <row r="124" s="1" customFormat="1" ht="17.25" customHeight="1">
      <c r="B124" s="325"/>
      <c r="C124" s="299" t="s">
        <v>552</v>
      </c>
      <c r="D124" s="299"/>
      <c r="E124" s="299"/>
      <c r="F124" s="300" t="s">
        <v>553</v>
      </c>
      <c r="G124" s="301"/>
      <c r="H124" s="299"/>
      <c r="I124" s="299"/>
      <c r="J124" s="299" t="s">
        <v>554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558</v>
      </c>
      <c r="D126" s="304"/>
      <c r="E126" s="304"/>
      <c r="F126" s="305" t="s">
        <v>555</v>
      </c>
      <c r="G126" s="282"/>
      <c r="H126" s="282" t="s">
        <v>595</v>
      </c>
      <c r="I126" s="282" t="s">
        <v>557</v>
      </c>
      <c r="J126" s="282">
        <v>120</v>
      </c>
      <c r="K126" s="330"/>
    </row>
    <row r="127" s="1" customFormat="1" ht="15" customHeight="1">
      <c r="B127" s="327"/>
      <c r="C127" s="282" t="s">
        <v>604</v>
      </c>
      <c r="D127" s="282"/>
      <c r="E127" s="282"/>
      <c r="F127" s="305" t="s">
        <v>555</v>
      </c>
      <c r="G127" s="282"/>
      <c r="H127" s="282" t="s">
        <v>605</v>
      </c>
      <c r="I127" s="282" t="s">
        <v>557</v>
      </c>
      <c r="J127" s="282" t="s">
        <v>606</v>
      </c>
      <c r="K127" s="330"/>
    </row>
    <row r="128" s="1" customFormat="1" ht="15" customHeight="1">
      <c r="B128" s="327"/>
      <c r="C128" s="282" t="s">
        <v>503</v>
      </c>
      <c r="D128" s="282"/>
      <c r="E128" s="282"/>
      <c r="F128" s="305" t="s">
        <v>555</v>
      </c>
      <c r="G128" s="282"/>
      <c r="H128" s="282" t="s">
        <v>607</v>
      </c>
      <c r="I128" s="282" t="s">
        <v>557</v>
      </c>
      <c r="J128" s="282" t="s">
        <v>606</v>
      </c>
      <c r="K128" s="330"/>
    </row>
    <row r="129" s="1" customFormat="1" ht="15" customHeight="1">
      <c r="B129" s="327"/>
      <c r="C129" s="282" t="s">
        <v>566</v>
      </c>
      <c r="D129" s="282"/>
      <c r="E129" s="282"/>
      <c r="F129" s="305" t="s">
        <v>561</v>
      </c>
      <c r="G129" s="282"/>
      <c r="H129" s="282" t="s">
        <v>567</v>
      </c>
      <c r="I129" s="282" t="s">
        <v>557</v>
      </c>
      <c r="J129" s="282">
        <v>15</v>
      </c>
      <c r="K129" s="330"/>
    </row>
    <row r="130" s="1" customFormat="1" ht="15" customHeight="1">
      <c r="B130" s="327"/>
      <c r="C130" s="308" t="s">
        <v>568</v>
      </c>
      <c r="D130" s="308"/>
      <c r="E130" s="308"/>
      <c r="F130" s="309" t="s">
        <v>561</v>
      </c>
      <c r="G130" s="308"/>
      <c r="H130" s="308" t="s">
        <v>569</v>
      </c>
      <c r="I130" s="308" t="s">
        <v>557</v>
      </c>
      <c r="J130" s="308">
        <v>15</v>
      </c>
      <c r="K130" s="330"/>
    </row>
    <row r="131" s="1" customFormat="1" ht="15" customHeight="1">
      <c r="B131" s="327"/>
      <c r="C131" s="308" t="s">
        <v>570</v>
      </c>
      <c r="D131" s="308"/>
      <c r="E131" s="308"/>
      <c r="F131" s="309" t="s">
        <v>561</v>
      </c>
      <c r="G131" s="308"/>
      <c r="H131" s="308" t="s">
        <v>571</v>
      </c>
      <c r="I131" s="308" t="s">
        <v>557</v>
      </c>
      <c r="J131" s="308">
        <v>20</v>
      </c>
      <c r="K131" s="330"/>
    </row>
    <row r="132" s="1" customFormat="1" ht="15" customHeight="1">
      <c r="B132" s="327"/>
      <c r="C132" s="308" t="s">
        <v>572</v>
      </c>
      <c r="D132" s="308"/>
      <c r="E132" s="308"/>
      <c r="F132" s="309" t="s">
        <v>561</v>
      </c>
      <c r="G132" s="308"/>
      <c r="H132" s="308" t="s">
        <v>573</v>
      </c>
      <c r="I132" s="308" t="s">
        <v>557</v>
      </c>
      <c r="J132" s="308">
        <v>20</v>
      </c>
      <c r="K132" s="330"/>
    </row>
    <row r="133" s="1" customFormat="1" ht="15" customHeight="1">
      <c r="B133" s="327"/>
      <c r="C133" s="282" t="s">
        <v>560</v>
      </c>
      <c r="D133" s="282"/>
      <c r="E133" s="282"/>
      <c r="F133" s="305" t="s">
        <v>561</v>
      </c>
      <c r="G133" s="282"/>
      <c r="H133" s="282" t="s">
        <v>595</v>
      </c>
      <c r="I133" s="282" t="s">
        <v>557</v>
      </c>
      <c r="J133" s="282">
        <v>50</v>
      </c>
      <c r="K133" s="330"/>
    </row>
    <row r="134" s="1" customFormat="1" ht="15" customHeight="1">
      <c r="B134" s="327"/>
      <c r="C134" s="282" t="s">
        <v>574</v>
      </c>
      <c r="D134" s="282"/>
      <c r="E134" s="282"/>
      <c r="F134" s="305" t="s">
        <v>561</v>
      </c>
      <c r="G134" s="282"/>
      <c r="H134" s="282" t="s">
        <v>595</v>
      </c>
      <c r="I134" s="282" t="s">
        <v>557</v>
      </c>
      <c r="J134" s="282">
        <v>50</v>
      </c>
      <c r="K134" s="330"/>
    </row>
    <row r="135" s="1" customFormat="1" ht="15" customHeight="1">
      <c r="B135" s="327"/>
      <c r="C135" s="282" t="s">
        <v>580</v>
      </c>
      <c r="D135" s="282"/>
      <c r="E135" s="282"/>
      <c r="F135" s="305" t="s">
        <v>561</v>
      </c>
      <c r="G135" s="282"/>
      <c r="H135" s="282" t="s">
        <v>595</v>
      </c>
      <c r="I135" s="282" t="s">
        <v>557</v>
      </c>
      <c r="J135" s="282">
        <v>50</v>
      </c>
      <c r="K135" s="330"/>
    </row>
    <row r="136" s="1" customFormat="1" ht="15" customHeight="1">
      <c r="B136" s="327"/>
      <c r="C136" s="282" t="s">
        <v>582</v>
      </c>
      <c r="D136" s="282"/>
      <c r="E136" s="282"/>
      <c r="F136" s="305" t="s">
        <v>561</v>
      </c>
      <c r="G136" s="282"/>
      <c r="H136" s="282" t="s">
        <v>595</v>
      </c>
      <c r="I136" s="282" t="s">
        <v>557</v>
      </c>
      <c r="J136" s="282">
        <v>50</v>
      </c>
      <c r="K136" s="330"/>
    </row>
    <row r="137" s="1" customFormat="1" ht="15" customHeight="1">
      <c r="B137" s="327"/>
      <c r="C137" s="282" t="s">
        <v>583</v>
      </c>
      <c r="D137" s="282"/>
      <c r="E137" s="282"/>
      <c r="F137" s="305" t="s">
        <v>561</v>
      </c>
      <c r="G137" s="282"/>
      <c r="H137" s="282" t="s">
        <v>608</v>
      </c>
      <c r="I137" s="282" t="s">
        <v>557</v>
      </c>
      <c r="J137" s="282">
        <v>255</v>
      </c>
      <c r="K137" s="330"/>
    </row>
    <row r="138" s="1" customFormat="1" ht="15" customHeight="1">
      <c r="B138" s="327"/>
      <c r="C138" s="282" t="s">
        <v>585</v>
      </c>
      <c r="D138" s="282"/>
      <c r="E138" s="282"/>
      <c r="F138" s="305" t="s">
        <v>555</v>
      </c>
      <c r="G138" s="282"/>
      <c r="H138" s="282" t="s">
        <v>609</v>
      </c>
      <c r="I138" s="282" t="s">
        <v>587</v>
      </c>
      <c r="J138" s="282"/>
      <c r="K138" s="330"/>
    </row>
    <row r="139" s="1" customFormat="1" ht="15" customHeight="1">
      <c r="B139" s="327"/>
      <c r="C139" s="282" t="s">
        <v>588</v>
      </c>
      <c r="D139" s="282"/>
      <c r="E139" s="282"/>
      <c r="F139" s="305" t="s">
        <v>555</v>
      </c>
      <c r="G139" s="282"/>
      <c r="H139" s="282" t="s">
        <v>610</v>
      </c>
      <c r="I139" s="282" t="s">
        <v>590</v>
      </c>
      <c r="J139" s="282"/>
      <c r="K139" s="330"/>
    </row>
    <row r="140" s="1" customFormat="1" ht="15" customHeight="1">
      <c r="B140" s="327"/>
      <c r="C140" s="282" t="s">
        <v>591</v>
      </c>
      <c r="D140" s="282"/>
      <c r="E140" s="282"/>
      <c r="F140" s="305" t="s">
        <v>555</v>
      </c>
      <c r="G140" s="282"/>
      <c r="H140" s="282" t="s">
        <v>591</v>
      </c>
      <c r="I140" s="282" t="s">
        <v>590</v>
      </c>
      <c r="J140" s="282"/>
      <c r="K140" s="330"/>
    </row>
    <row r="141" s="1" customFormat="1" ht="15" customHeight="1">
      <c r="B141" s="327"/>
      <c r="C141" s="282" t="s">
        <v>37</v>
      </c>
      <c r="D141" s="282"/>
      <c r="E141" s="282"/>
      <c r="F141" s="305" t="s">
        <v>555</v>
      </c>
      <c r="G141" s="282"/>
      <c r="H141" s="282" t="s">
        <v>611</v>
      </c>
      <c r="I141" s="282" t="s">
        <v>590</v>
      </c>
      <c r="J141" s="282"/>
      <c r="K141" s="330"/>
    </row>
    <row r="142" s="1" customFormat="1" ht="15" customHeight="1">
      <c r="B142" s="327"/>
      <c r="C142" s="282" t="s">
        <v>612</v>
      </c>
      <c r="D142" s="282"/>
      <c r="E142" s="282"/>
      <c r="F142" s="305" t="s">
        <v>555</v>
      </c>
      <c r="G142" s="282"/>
      <c r="H142" s="282" t="s">
        <v>613</v>
      </c>
      <c r="I142" s="282" t="s">
        <v>590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614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549</v>
      </c>
      <c r="D148" s="297"/>
      <c r="E148" s="297"/>
      <c r="F148" s="297" t="s">
        <v>550</v>
      </c>
      <c r="G148" s="298"/>
      <c r="H148" s="297" t="s">
        <v>53</v>
      </c>
      <c r="I148" s="297" t="s">
        <v>56</v>
      </c>
      <c r="J148" s="297" t="s">
        <v>551</v>
      </c>
      <c r="K148" s="296"/>
    </row>
    <row r="149" s="1" customFormat="1" ht="17.25" customHeight="1">
      <c r="B149" s="294"/>
      <c r="C149" s="299" t="s">
        <v>552</v>
      </c>
      <c r="D149" s="299"/>
      <c r="E149" s="299"/>
      <c r="F149" s="300" t="s">
        <v>553</v>
      </c>
      <c r="G149" s="301"/>
      <c r="H149" s="299"/>
      <c r="I149" s="299"/>
      <c r="J149" s="299" t="s">
        <v>554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558</v>
      </c>
      <c r="D151" s="282"/>
      <c r="E151" s="282"/>
      <c r="F151" s="335" t="s">
        <v>555</v>
      </c>
      <c r="G151" s="282"/>
      <c r="H151" s="334" t="s">
        <v>595</v>
      </c>
      <c r="I151" s="334" t="s">
        <v>557</v>
      </c>
      <c r="J151" s="334">
        <v>120</v>
      </c>
      <c r="K151" s="330"/>
    </row>
    <row r="152" s="1" customFormat="1" ht="15" customHeight="1">
      <c r="B152" s="307"/>
      <c r="C152" s="334" t="s">
        <v>604</v>
      </c>
      <c r="D152" s="282"/>
      <c r="E152" s="282"/>
      <c r="F152" s="335" t="s">
        <v>555</v>
      </c>
      <c r="G152" s="282"/>
      <c r="H152" s="334" t="s">
        <v>615</v>
      </c>
      <c r="I152" s="334" t="s">
        <v>557</v>
      </c>
      <c r="J152" s="334" t="s">
        <v>606</v>
      </c>
      <c r="K152" s="330"/>
    </row>
    <row r="153" s="1" customFormat="1" ht="15" customHeight="1">
      <c r="B153" s="307"/>
      <c r="C153" s="334" t="s">
        <v>503</v>
      </c>
      <c r="D153" s="282"/>
      <c r="E153" s="282"/>
      <c r="F153" s="335" t="s">
        <v>555</v>
      </c>
      <c r="G153" s="282"/>
      <c r="H153" s="334" t="s">
        <v>616</v>
      </c>
      <c r="I153" s="334" t="s">
        <v>557</v>
      </c>
      <c r="J153" s="334" t="s">
        <v>606</v>
      </c>
      <c r="K153" s="330"/>
    </row>
    <row r="154" s="1" customFormat="1" ht="15" customHeight="1">
      <c r="B154" s="307"/>
      <c r="C154" s="334" t="s">
        <v>560</v>
      </c>
      <c r="D154" s="282"/>
      <c r="E154" s="282"/>
      <c r="F154" s="335" t="s">
        <v>561</v>
      </c>
      <c r="G154" s="282"/>
      <c r="H154" s="334" t="s">
        <v>595</v>
      </c>
      <c r="I154" s="334" t="s">
        <v>557</v>
      </c>
      <c r="J154" s="334">
        <v>50</v>
      </c>
      <c r="K154" s="330"/>
    </row>
    <row r="155" s="1" customFormat="1" ht="15" customHeight="1">
      <c r="B155" s="307"/>
      <c r="C155" s="334" t="s">
        <v>563</v>
      </c>
      <c r="D155" s="282"/>
      <c r="E155" s="282"/>
      <c r="F155" s="335" t="s">
        <v>555</v>
      </c>
      <c r="G155" s="282"/>
      <c r="H155" s="334" t="s">
        <v>595</v>
      </c>
      <c r="I155" s="334" t="s">
        <v>565</v>
      </c>
      <c r="J155" s="334"/>
      <c r="K155" s="330"/>
    </row>
    <row r="156" s="1" customFormat="1" ht="15" customHeight="1">
      <c r="B156" s="307"/>
      <c r="C156" s="334" t="s">
        <v>574</v>
      </c>
      <c r="D156" s="282"/>
      <c r="E156" s="282"/>
      <c r="F156" s="335" t="s">
        <v>561</v>
      </c>
      <c r="G156" s="282"/>
      <c r="H156" s="334" t="s">
        <v>595</v>
      </c>
      <c r="I156" s="334" t="s">
        <v>557</v>
      </c>
      <c r="J156" s="334">
        <v>50</v>
      </c>
      <c r="K156" s="330"/>
    </row>
    <row r="157" s="1" customFormat="1" ht="15" customHeight="1">
      <c r="B157" s="307"/>
      <c r="C157" s="334" t="s">
        <v>582</v>
      </c>
      <c r="D157" s="282"/>
      <c r="E157" s="282"/>
      <c r="F157" s="335" t="s">
        <v>561</v>
      </c>
      <c r="G157" s="282"/>
      <c r="H157" s="334" t="s">
        <v>595</v>
      </c>
      <c r="I157" s="334" t="s">
        <v>557</v>
      </c>
      <c r="J157" s="334">
        <v>50</v>
      </c>
      <c r="K157" s="330"/>
    </row>
    <row r="158" s="1" customFormat="1" ht="15" customHeight="1">
      <c r="B158" s="307"/>
      <c r="C158" s="334" t="s">
        <v>580</v>
      </c>
      <c r="D158" s="282"/>
      <c r="E158" s="282"/>
      <c r="F158" s="335" t="s">
        <v>561</v>
      </c>
      <c r="G158" s="282"/>
      <c r="H158" s="334" t="s">
        <v>595</v>
      </c>
      <c r="I158" s="334" t="s">
        <v>557</v>
      </c>
      <c r="J158" s="334">
        <v>50</v>
      </c>
      <c r="K158" s="330"/>
    </row>
    <row r="159" s="1" customFormat="1" ht="15" customHeight="1">
      <c r="B159" s="307"/>
      <c r="C159" s="334" t="s">
        <v>87</v>
      </c>
      <c r="D159" s="282"/>
      <c r="E159" s="282"/>
      <c r="F159" s="335" t="s">
        <v>555</v>
      </c>
      <c r="G159" s="282"/>
      <c r="H159" s="334" t="s">
        <v>617</v>
      </c>
      <c r="I159" s="334" t="s">
        <v>557</v>
      </c>
      <c r="J159" s="334" t="s">
        <v>618</v>
      </c>
      <c r="K159" s="330"/>
    </row>
    <row r="160" s="1" customFormat="1" ht="15" customHeight="1">
      <c r="B160" s="307"/>
      <c r="C160" s="334" t="s">
        <v>619</v>
      </c>
      <c r="D160" s="282"/>
      <c r="E160" s="282"/>
      <c r="F160" s="335" t="s">
        <v>555</v>
      </c>
      <c r="G160" s="282"/>
      <c r="H160" s="334" t="s">
        <v>620</v>
      </c>
      <c r="I160" s="334" t="s">
        <v>590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621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549</v>
      </c>
      <c r="D166" s="297"/>
      <c r="E166" s="297"/>
      <c r="F166" s="297" t="s">
        <v>550</v>
      </c>
      <c r="G166" s="339"/>
      <c r="H166" s="340" t="s">
        <v>53</v>
      </c>
      <c r="I166" s="340" t="s">
        <v>56</v>
      </c>
      <c r="J166" s="297" t="s">
        <v>551</v>
      </c>
      <c r="K166" s="274"/>
    </row>
    <row r="167" s="1" customFormat="1" ht="17.25" customHeight="1">
      <c r="B167" s="275"/>
      <c r="C167" s="299" t="s">
        <v>552</v>
      </c>
      <c r="D167" s="299"/>
      <c r="E167" s="299"/>
      <c r="F167" s="300" t="s">
        <v>553</v>
      </c>
      <c r="G167" s="341"/>
      <c r="H167" s="342"/>
      <c r="I167" s="342"/>
      <c r="J167" s="299" t="s">
        <v>554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558</v>
      </c>
      <c r="D169" s="282"/>
      <c r="E169" s="282"/>
      <c r="F169" s="305" t="s">
        <v>555</v>
      </c>
      <c r="G169" s="282"/>
      <c r="H169" s="282" t="s">
        <v>595</v>
      </c>
      <c r="I169" s="282" t="s">
        <v>557</v>
      </c>
      <c r="J169" s="282">
        <v>120</v>
      </c>
      <c r="K169" s="330"/>
    </row>
    <row r="170" s="1" customFormat="1" ht="15" customHeight="1">
      <c r="B170" s="307"/>
      <c r="C170" s="282" t="s">
        <v>604</v>
      </c>
      <c r="D170" s="282"/>
      <c r="E170" s="282"/>
      <c r="F170" s="305" t="s">
        <v>555</v>
      </c>
      <c r="G170" s="282"/>
      <c r="H170" s="282" t="s">
        <v>605</v>
      </c>
      <c r="I170" s="282" t="s">
        <v>557</v>
      </c>
      <c r="J170" s="282" t="s">
        <v>606</v>
      </c>
      <c r="K170" s="330"/>
    </row>
    <row r="171" s="1" customFormat="1" ht="15" customHeight="1">
      <c r="B171" s="307"/>
      <c r="C171" s="282" t="s">
        <v>503</v>
      </c>
      <c r="D171" s="282"/>
      <c r="E171" s="282"/>
      <c r="F171" s="305" t="s">
        <v>555</v>
      </c>
      <c r="G171" s="282"/>
      <c r="H171" s="282" t="s">
        <v>622</v>
      </c>
      <c r="I171" s="282" t="s">
        <v>557</v>
      </c>
      <c r="J171" s="282" t="s">
        <v>606</v>
      </c>
      <c r="K171" s="330"/>
    </row>
    <row r="172" s="1" customFormat="1" ht="15" customHeight="1">
      <c r="B172" s="307"/>
      <c r="C172" s="282" t="s">
        <v>560</v>
      </c>
      <c r="D172" s="282"/>
      <c r="E172" s="282"/>
      <c r="F172" s="305" t="s">
        <v>561</v>
      </c>
      <c r="G172" s="282"/>
      <c r="H172" s="282" t="s">
        <v>622</v>
      </c>
      <c r="I172" s="282" t="s">
        <v>557</v>
      </c>
      <c r="J172" s="282">
        <v>50</v>
      </c>
      <c r="K172" s="330"/>
    </row>
    <row r="173" s="1" customFormat="1" ht="15" customHeight="1">
      <c r="B173" s="307"/>
      <c r="C173" s="282" t="s">
        <v>563</v>
      </c>
      <c r="D173" s="282"/>
      <c r="E173" s="282"/>
      <c r="F173" s="305" t="s">
        <v>555</v>
      </c>
      <c r="G173" s="282"/>
      <c r="H173" s="282" t="s">
        <v>622</v>
      </c>
      <c r="I173" s="282" t="s">
        <v>565</v>
      </c>
      <c r="J173" s="282"/>
      <c r="K173" s="330"/>
    </row>
    <row r="174" s="1" customFormat="1" ht="15" customHeight="1">
      <c r="B174" s="307"/>
      <c r="C174" s="282" t="s">
        <v>574</v>
      </c>
      <c r="D174" s="282"/>
      <c r="E174" s="282"/>
      <c r="F174" s="305" t="s">
        <v>561</v>
      </c>
      <c r="G174" s="282"/>
      <c r="H174" s="282" t="s">
        <v>622</v>
      </c>
      <c r="I174" s="282" t="s">
        <v>557</v>
      </c>
      <c r="J174" s="282">
        <v>50</v>
      </c>
      <c r="K174" s="330"/>
    </row>
    <row r="175" s="1" customFormat="1" ht="15" customHeight="1">
      <c r="B175" s="307"/>
      <c r="C175" s="282" t="s">
        <v>582</v>
      </c>
      <c r="D175" s="282"/>
      <c r="E175" s="282"/>
      <c r="F175" s="305" t="s">
        <v>561</v>
      </c>
      <c r="G175" s="282"/>
      <c r="H175" s="282" t="s">
        <v>622</v>
      </c>
      <c r="I175" s="282" t="s">
        <v>557</v>
      </c>
      <c r="J175" s="282">
        <v>50</v>
      </c>
      <c r="K175" s="330"/>
    </row>
    <row r="176" s="1" customFormat="1" ht="15" customHeight="1">
      <c r="B176" s="307"/>
      <c r="C176" s="282" t="s">
        <v>580</v>
      </c>
      <c r="D176" s="282"/>
      <c r="E176" s="282"/>
      <c r="F176" s="305" t="s">
        <v>561</v>
      </c>
      <c r="G176" s="282"/>
      <c r="H176" s="282" t="s">
        <v>622</v>
      </c>
      <c r="I176" s="282" t="s">
        <v>557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555</v>
      </c>
      <c r="G177" s="282"/>
      <c r="H177" s="282" t="s">
        <v>623</v>
      </c>
      <c r="I177" s="282" t="s">
        <v>624</v>
      </c>
      <c r="J177" s="282"/>
      <c r="K177" s="330"/>
    </row>
    <row r="178" s="1" customFormat="1" ht="15" customHeight="1">
      <c r="B178" s="307"/>
      <c r="C178" s="282" t="s">
        <v>56</v>
      </c>
      <c r="D178" s="282"/>
      <c r="E178" s="282"/>
      <c r="F178" s="305" t="s">
        <v>555</v>
      </c>
      <c r="G178" s="282"/>
      <c r="H178" s="282" t="s">
        <v>625</v>
      </c>
      <c r="I178" s="282" t="s">
        <v>626</v>
      </c>
      <c r="J178" s="282">
        <v>1</v>
      </c>
      <c r="K178" s="330"/>
    </row>
    <row r="179" s="1" customFormat="1" ht="15" customHeight="1">
      <c r="B179" s="307"/>
      <c r="C179" s="282" t="s">
        <v>52</v>
      </c>
      <c r="D179" s="282"/>
      <c r="E179" s="282"/>
      <c r="F179" s="305" t="s">
        <v>555</v>
      </c>
      <c r="G179" s="282"/>
      <c r="H179" s="282" t="s">
        <v>627</v>
      </c>
      <c r="I179" s="282" t="s">
        <v>557</v>
      </c>
      <c r="J179" s="282">
        <v>20</v>
      </c>
      <c r="K179" s="330"/>
    </row>
    <row r="180" s="1" customFormat="1" ht="15" customHeight="1">
      <c r="B180" s="307"/>
      <c r="C180" s="282" t="s">
        <v>53</v>
      </c>
      <c r="D180" s="282"/>
      <c r="E180" s="282"/>
      <c r="F180" s="305" t="s">
        <v>555</v>
      </c>
      <c r="G180" s="282"/>
      <c r="H180" s="282" t="s">
        <v>628</v>
      </c>
      <c r="I180" s="282" t="s">
        <v>557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555</v>
      </c>
      <c r="G181" s="282"/>
      <c r="H181" s="282" t="s">
        <v>519</v>
      </c>
      <c r="I181" s="282" t="s">
        <v>557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555</v>
      </c>
      <c r="G182" s="282"/>
      <c r="H182" s="282" t="s">
        <v>629</v>
      </c>
      <c r="I182" s="282" t="s">
        <v>590</v>
      </c>
      <c r="J182" s="282"/>
      <c r="K182" s="330"/>
    </row>
    <row r="183" s="1" customFormat="1" ht="15" customHeight="1">
      <c r="B183" s="307"/>
      <c r="C183" s="282" t="s">
        <v>630</v>
      </c>
      <c r="D183" s="282"/>
      <c r="E183" s="282"/>
      <c r="F183" s="305" t="s">
        <v>555</v>
      </c>
      <c r="G183" s="282"/>
      <c r="H183" s="282" t="s">
        <v>631</v>
      </c>
      <c r="I183" s="282" t="s">
        <v>590</v>
      </c>
      <c r="J183" s="282"/>
      <c r="K183" s="330"/>
    </row>
    <row r="184" s="1" customFormat="1" ht="15" customHeight="1">
      <c r="B184" s="307"/>
      <c r="C184" s="282" t="s">
        <v>619</v>
      </c>
      <c r="D184" s="282"/>
      <c r="E184" s="282"/>
      <c r="F184" s="305" t="s">
        <v>555</v>
      </c>
      <c r="G184" s="282"/>
      <c r="H184" s="282" t="s">
        <v>632</v>
      </c>
      <c r="I184" s="282" t="s">
        <v>590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561</v>
      </c>
      <c r="G185" s="282"/>
      <c r="H185" s="282" t="s">
        <v>633</v>
      </c>
      <c r="I185" s="282" t="s">
        <v>557</v>
      </c>
      <c r="J185" s="282">
        <v>50</v>
      </c>
      <c r="K185" s="330"/>
    </row>
    <row r="186" s="1" customFormat="1" ht="15" customHeight="1">
      <c r="B186" s="307"/>
      <c r="C186" s="282" t="s">
        <v>634</v>
      </c>
      <c r="D186" s="282"/>
      <c r="E186" s="282"/>
      <c r="F186" s="305" t="s">
        <v>561</v>
      </c>
      <c r="G186" s="282"/>
      <c r="H186" s="282" t="s">
        <v>635</v>
      </c>
      <c r="I186" s="282" t="s">
        <v>636</v>
      </c>
      <c r="J186" s="282"/>
      <c r="K186" s="330"/>
    </row>
    <row r="187" s="1" customFormat="1" ht="15" customHeight="1">
      <c r="B187" s="307"/>
      <c r="C187" s="282" t="s">
        <v>637</v>
      </c>
      <c r="D187" s="282"/>
      <c r="E187" s="282"/>
      <c r="F187" s="305" t="s">
        <v>561</v>
      </c>
      <c r="G187" s="282"/>
      <c r="H187" s="282" t="s">
        <v>638</v>
      </c>
      <c r="I187" s="282" t="s">
        <v>636</v>
      </c>
      <c r="J187" s="282"/>
      <c r="K187" s="330"/>
    </row>
    <row r="188" s="1" customFormat="1" ht="15" customHeight="1">
      <c r="B188" s="307"/>
      <c r="C188" s="282" t="s">
        <v>639</v>
      </c>
      <c r="D188" s="282"/>
      <c r="E188" s="282"/>
      <c r="F188" s="305" t="s">
        <v>561</v>
      </c>
      <c r="G188" s="282"/>
      <c r="H188" s="282" t="s">
        <v>640</v>
      </c>
      <c r="I188" s="282" t="s">
        <v>636</v>
      </c>
      <c r="J188" s="282"/>
      <c r="K188" s="330"/>
    </row>
    <row r="189" s="1" customFormat="1" ht="15" customHeight="1">
      <c r="B189" s="307"/>
      <c r="C189" s="343" t="s">
        <v>641</v>
      </c>
      <c r="D189" s="282"/>
      <c r="E189" s="282"/>
      <c r="F189" s="305" t="s">
        <v>561</v>
      </c>
      <c r="G189" s="282"/>
      <c r="H189" s="282" t="s">
        <v>642</v>
      </c>
      <c r="I189" s="282" t="s">
        <v>643</v>
      </c>
      <c r="J189" s="344" t="s">
        <v>644</v>
      </c>
      <c r="K189" s="330"/>
    </row>
    <row r="190" s="17" customFormat="1" ht="15" customHeight="1">
      <c r="B190" s="345"/>
      <c r="C190" s="346" t="s">
        <v>645</v>
      </c>
      <c r="D190" s="347"/>
      <c r="E190" s="347"/>
      <c r="F190" s="348" t="s">
        <v>561</v>
      </c>
      <c r="G190" s="347"/>
      <c r="H190" s="347" t="s">
        <v>646</v>
      </c>
      <c r="I190" s="347" t="s">
        <v>643</v>
      </c>
      <c r="J190" s="349" t="s">
        <v>644</v>
      </c>
      <c r="K190" s="350"/>
    </row>
    <row r="191" s="1" customFormat="1" ht="15" customHeight="1">
      <c r="B191" s="307"/>
      <c r="C191" s="343" t="s">
        <v>41</v>
      </c>
      <c r="D191" s="282"/>
      <c r="E191" s="282"/>
      <c r="F191" s="305" t="s">
        <v>555</v>
      </c>
      <c r="G191" s="282"/>
      <c r="H191" s="279" t="s">
        <v>647</v>
      </c>
      <c r="I191" s="282" t="s">
        <v>648</v>
      </c>
      <c r="J191" s="282"/>
      <c r="K191" s="330"/>
    </row>
    <row r="192" s="1" customFormat="1" ht="15" customHeight="1">
      <c r="B192" s="307"/>
      <c r="C192" s="343" t="s">
        <v>649</v>
      </c>
      <c r="D192" s="282"/>
      <c r="E192" s="282"/>
      <c r="F192" s="305" t="s">
        <v>555</v>
      </c>
      <c r="G192" s="282"/>
      <c r="H192" s="282" t="s">
        <v>650</v>
      </c>
      <c r="I192" s="282" t="s">
        <v>590</v>
      </c>
      <c r="J192" s="282"/>
      <c r="K192" s="330"/>
    </row>
    <row r="193" s="1" customFormat="1" ht="15" customHeight="1">
      <c r="B193" s="307"/>
      <c r="C193" s="343" t="s">
        <v>651</v>
      </c>
      <c r="D193" s="282"/>
      <c r="E193" s="282"/>
      <c r="F193" s="305" t="s">
        <v>555</v>
      </c>
      <c r="G193" s="282"/>
      <c r="H193" s="282" t="s">
        <v>652</v>
      </c>
      <c r="I193" s="282" t="s">
        <v>590</v>
      </c>
      <c r="J193" s="282"/>
      <c r="K193" s="330"/>
    </row>
    <row r="194" s="1" customFormat="1" ht="15" customHeight="1">
      <c r="B194" s="307"/>
      <c r="C194" s="343" t="s">
        <v>653</v>
      </c>
      <c r="D194" s="282"/>
      <c r="E194" s="282"/>
      <c r="F194" s="305" t="s">
        <v>561</v>
      </c>
      <c r="G194" s="282"/>
      <c r="H194" s="282" t="s">
        <v>654</v>
      </c>
      <c r="I194" s="282" t="s">
        <v>590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655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656</v>
      </c>
      <c r="D201" s="352"/>
      <c r="E201" s="352"/>
      <c r="F201" s="352" t="s">
        <v>657</v>
      </c>
      <c r="G201" s="353"/>
      <c r="H201" s="352" t="s">
        <v>658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648</v>
      </c>
      <c r="D203" s="282"/>
      <c r="E203" s="282"/>
      <c r="F203" s="305" t="s">
        <v>42</v>
      </c>
      <c r="G203" s="282"/>
      <c r="H203" s="282" t="s">
        <v>659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43</v>
      </c>
      <c r="G204" s="282"/>
      <c r="H204" s="282" t="s">
        <v>660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46</v>
      </c>
      <c r="G205" s="282"/>
      <c r="H205" s="282" t="s">
        <v>661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44</v>
      </c>
      <c r="G206" s="282"/>
      <c r="H206" s="282" t="s">
        <v>662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45</v>
      </c>
      <c r="G207" s="282"/>
      <c r="H207" s="282" t="s">
        <v>663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602</v>
      </c>
      <c r="D209" s="282"/>
      <c r="E209" s="282"/>
      <c r="F209" s="305" t="s">
        <v>78</v>
      </c>
      <c r="G209" s="282"/>
      <c r="H209" s="282" t="s">
        <v>664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497</v>
      </c>
      <c r="G210" s="282"/>
      <c r="H210" s="282" t="s">
        <v>498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495</v>
      </c>
      <c r="G211" s="282"/>
      <c r="H211" s="282" t="s">
        <v>665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499</v>
      </c>
      <c r="G212" s="343"/>
      <c r="H212" s="334" t="s">
        <v>500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501</v>
      </c>
      <c r="G213" s="343"/>
      <c r="H213" s="334" t="s">
        <v>666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626</v>
      </c>
      <c r="D215" s="282"/>
      <c r="E215" s="282"/>
      <c r="F215" s="305">
        <v>1</v>
      </c>
      <c r="G215" s="343"/>
      <c r="H215" s="334" t="s">
        <v>667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668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669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670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DESKTOP-U0HCAG0\Petr</dc:creator>
  <cp:lastModifiedBy>DESKTOP-U0HCAG0\Petr</cp:lastModifiedBy>
  <dcterms:created xsi:type="dcterms:W3CDTF">2026-01-21T08:34:32Z</dcterms:created>
  <dcterms:modified xsi:type="dcterms:W3CDTF">2026-01-21T08:34:35Z</dcterms:modified>
</cp:coreProperties>
</file>